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 tabRatio="888"/>
  </bookViews>
  <sheets>
    <sheet name="RELACIÓN EXPEDIENTES 5701-2022" sheetId="1" r:id="rId1"/>
    <sheet name="Nº SOLICITUDES" sheetId="4" r:id="rId2"/>
    <sheet name="PERFIL SOLICITANTE" sheetId="7" r:id="rId3"/>
    <sheet name="SERVICIOS AFECTADOS" sheetId="12" r:id="rId4"/>
    <sheet name="MEDIO DE PRESENTACIÓN" sheetId="8" r:id="rId5"/>
    <sheet name="SENTIDO DE LAS RESOLUCIONES" sheetId="2" r:id="rId6"/>
    <sheet name="ESTADO SOLICITUDES" sheetId="6" r:id="rId7"/>
  </sheets>
  <definedNames>
    <definedName name="_xlnm.Print_Area" localSheetId="0">'RELACIÓN EXPEDIENTES 5701-2022'!$B$2:$M$79</definedName>
  </definedNames>
  <calcPr calcId="162913"/>
</workbook>
</file>

<file path=xl/calcChain.xml><?xml version="1.0" encoding="utf-8"?>
<calcChain xmlns="http://schemas.openxmlformats.org/spreadsheetml/2006/main">
  <c r="B5" i="7" l="1"/>
  <c r="C4" i="8" l="1"/>
  <c r="B5" i="6"/>
  <c r="B14" i="4"/>
  <c r="B11" i="7" l="1"/>
  <c r="D76" i="1" l="1"/>
  <c r="B4" i="8" l="1"/>
  <c r="B16" i="12"/>
  <c r="C13" i="12" l="1"/>
  <c r="C14" i="12"/>
  <c r="C11" i="12"/>
  <c r="C12" i="12"/>
  <c r="C9" i="12"/>
  <c r="C10" i="12"/>
  <c r="C2" i="12"/>
  <c r="C6" i="12"/>
  <c r="C7" i="12"/>
  <c r="C4" i="12"/>
  <c r="C15" i="12"/>
  <c r="C5" i="12"/>
  <c r="C3" i="12"/>
  <c r="C8" i="12"/>
  <c r="C16" i="12"/>
  <c r="B11" i="2" l="1"/>
  <c r="C10" i="2" l="1"/>
  <c r="B15" i="2"/>
  <c r="C4" i="2"/>
  <c r="C5" i="2"/>
  <c r="C9" i="2"/>
  <c r="C3" i="2"/>
  <c r="C6" i="2"/>
  <c r="C7" i="2"/>
  <c r="C2" i="2"/>
  <c r="C8" i="2"/>
  <c r="C2" i="8"/>
  <c r="C11" i="2" l="1"/>
  <c r="C3" i="8"/>
  <c r="C3" i="7" l="1"/>
  <c r="C2" i="7"/>
  <c r="C4" i="7"/>
  <c r="C5" i="7" l="1"/>
</calcChain>
</file>

<file path=xl/comments1.xml><?xml version="1.0" encoding="utf-8"?>
<comments xmlns="http://schemas.openxmlformats.org/spreadsheetml/2006/main">
  <authors>
    <author>Autor</author>
  </authors>
  <commentList>
    <comment ref="B13" authorId="0" shapeId="0">
      <text>
        <r>
          <rPr>
            <sz val="10"/>
            <color indexed="81"/>
            <rFont val="Arial"/>
            <family val="2"/>
          </rPr>
          <t xml:space="preserve">
Estas 3 solicitudes se tramitaron en expedientes de 2023
En 2022 se tramitaron 43 expedientes de acceso a información pública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0" authorId="0" shapeId="0">
      <text>
        <r>
          <rPr>
            <b/>
            <sz val="9"/>
            <color indexed="81"/>
            <rFont val="Tahoma"/>
            <charset val="1"/>
          </rPr>
          <t xml:space="preserve">CTBG:
</t>
        </r>
        <r>
          <rPr>
            <sz val="9"/>
            <color indexed="81"/>
            <rFont val="Tahoma"/>
            <family val="2"/>
          </rPr>
          <t>2 Exptes nuevos (3,29) y
3 solicitudes acumuladas (4, 23 y 34)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<sst xmlns="http://schemas.openxmlformats.org/spreadsheetml/2006/main" count="411" uniqueCount="218">
  <si>
    <t>Nº REGISTRO</t>
  </si>
  <si>
    <t>OBJETO DE LA SOLICITUD</t>
  </si>
  <si>
    <t>CONTENIDO DE LA RESOLUCIÓN</t>
  </si>
  <si>
    <t>SERVICIO AFECTADO</t>
  </si>
  <si>
    <t>Ampliación de plazo</t>
  </si>
  <si>
    <t>FECHA SOLICITUD</t>
  </si>
  <si>
    <t>Procedimiento en tramitación</t>
  </si>
  <si>
    <t xml:space="preserve"> EN PLAZO</t>
  </si>
  <si>
    <t>ESTADO</t>
  </si>
  <si>
    <t>Desistimiento</t>
  </si>
  <si>
    <t>Acceso pleno</t>
  </si>
  <si>
    <t>Contratación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</si>
  <si>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</si>
  <si>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</si>
  <si>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</si>
  <si>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</si>
  <si>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</si>
  <si>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</si>
  <si>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</si>
  <si>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</si>
  <si>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</si>
  <si>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</si>
  <si>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</si>
  <si>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</si>
  <si>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Resolución en plazo</t>
  </si>
  <si>
    <t>Resolución fuera de plazo</t>
  </si>
  <si>
    <t>Personas jurídicas</t>
  </si>
  <si>
    <t>Hombres</t>
  </si>
  <si>
    <t>Mujeres</t>
  </si>
  <si>
    <t>Remisión al Archivo Municipal</t>
  </si>
  <si>
    <t>Acceso parcial (art. 16)</t>
  </si>
  <si>
    <t>Denegatoria (arts. 14 y 16 Ley 19/2013)</t>
  </si>
  <si>
    <t>Inadmisión a trámite (art. 18)</t>
  </si>
  <si>
    <t>Remisión a sujeto competente</t>
  </si>
  <si>
    <t>Solicitudes NO telemáticas</t>
  </si>
  <si>
    <t>Solicitudes recibidas por vía telemática</t>
  </si>
  <si>
    <t>MES</t>
  </si>
  <si>
    <t>NÚMERO</t>
  </si>
  <si>
    <t>PERFIL</t>
  </si>
  <si>
    <t>PORCENTAJE</t>
  </si>
  <si>
    <t>MEDIO DE PRESENTACIÓN</t>
  </si>
  <si>
    <t>Telemático</t>
  </si>
  <si>
    <t>NO telemático</t>
  </si>
  <si>
    <t>ESTADO DE LAS SOLICITUDES</t>
  </si>
  <si>
    <t xml:space="preserve">Pendiente de resolución </t>
  </si>
  <si>
    <t xml:space="preserve">Transparencia </t>
  </si>
  <si>
    <t>Policía local</t>
  </si>
  <si>
    <t xml:space="preserve">SERVICIOS AFECTADOS </t>
  </si>
  <si>
    <t>TOTAL</t>
  </si>
  <si>
    <t>%</t>
  </si>
  <si>
    <t>CONDICIONES ECONOMICO-ADMIN. CONTRATACION APARCAMIENTO PLAZA SAN MIGUEL</t>
  </si>
  <si>
    <t>CONTRATACIÓN</t>
  </si>
  <si>
    <t>2022/1705</t>
  </si>
  <si>
    <t>Si</t>
  </si>
  <si>
    <t>Finalizado</t>
  </si>
  <si>
    <t>PROYECTO DE COMPENSACION DEL AMBITO URBANIZABLE LA MALATA NORTE</t>
  </si>
  <si>
    <t>MEDIOAMBIENTE Y PLANEAMIENTO URBANISITICO</t>
  </si>
  <si>
    <t>Pendiente</t>
  </si>
  <si>
    <t>No</t>
  </si>
  <si>
    <t>CTBG</t>
  </si>
  <si>
    <t xml:space="preserve">RECLAMACION </t>
  </si>
  <si>
    <t>COPIA EXPEDIENTE AMAGÜESTU 2021</t>
  </si>
  <si>
    <t>FESTEJOS</t>
  </si>
  <si>
    <t>COPIA EXPEDIENTE CC-2021/233</t>
  </si>
  <si>
    <t>En trámite</t>
  </si>
  <si>
    <t>2022/3170</t>
  </si>
  <si>
    <t>COPIA EXPEDIENTE 1194/07001</t>
  </si>
  <si>
    <t>ACCESO EXPEDIENTES OBRAS VIVIENDAS CALLE VETUSTA 100-102</t>
  </si>
  <si>
    <t xml:space="preserve">LICENCIAS URBANÍSTICAS </t>
  </si>
  <si>
    <t>COPIA EXPEDIENTE 1194-96-0008</t>
  </si>
  <si>
    <t>2022/4413</t>
  </si>
  <si>
    <t>Acceso parcial</t>
  </si>
  <si>
    <t>LICENCIAS VARIAS</t>
  </si>
  <si>
    <t>ACCESO EXPEDIENTE 1211-210004</t>
  </si>
  <si>
    <t>COPIA EXPEDIENTE 1217-130517</t>
  </si>
  <si>
    <t>CONCESION GESTION Y EXPLOTACION CENTROS DEPORTIVOS OTERO Y AZCARRAGA A SIDECU</t>
  </si>
  <si>
    <t>DEPORTES</t>
  </si>
  <si>
    <t>Deportes</t>
  </si>
  <si>
    <t>2022/4929</t>
  </si>
  <si>
    <t>2022/4919</t>
  </si>
  <si>
    <t>2022/4927</t>
  </si>
  <si>
    <t>2022/5058</t>
  </si>
  <si>
    <t xml:space="preserve">Denegar </t>
  </si>
  <si>
    <t xml:space="preserve">LISTADO DATOS CONTACTO Y DIRECCIONES PUBLICAS ENTIDADES REGISTRO </t>
  </si>
  <si>
    <t>PARTICIPACION Y DISTRITOS</t>
  </si>
  <si>
    <t xml:space="preserve">TRANSPARENCIA </t>
  </si>
  <si>
    <t xml:space="preserve">ACCIONES REDUCCION CONTAMINACION CALENTADORES USO DOMESTICO </t>
  </si>
  <si>
    <t>2022/5424</t>
  </si>
  <si>
    <t>2022/5403</t>
  </si>
  <si>
    <t xml:space="preserve">RECLAMACIONES INTERPUESTAS CONTRA ADMINISTRACION DE FINCAS </t>
  </si>
  <si>
    <t>CONSUMO</t>
  </si>
  <si>
    <t>Consumo</t>
  </si>
  <si>
    <t>2022/5647</t>
  </si>
  <si>
    <t>2022/5792</t>
  </si>
  <si>
    <t>2022/6142</t>
  </si>
  <si>
    <t xml:space="preserve">CONTRATO OBRAS REHABILITACION PLAZA DE TOROS </t>
  </si>
  <si>
    <t>2022/5707</t>
  </si>
  <si>
    <t>LICITACION CONTRATO SERVICIO LIMPIEZA TEATRO CAMPOAMOR</t>
  </si>
  <si>
    <t>FUNDACION CULTURA (CONTRATACION)</t>
  </si>
  <si>
    <t>2022/6518</t>
  </si>
  <si>
    <t>2022/6508</t>
  </si>
  <si>
    <t>2022/6507</t>
  </si>
  <si>
    <t>2022/6505</t>
  </si>
  <si>
    <t>2022/6494</t>
  </si>
  <si>
    <t>2022/6875</t>
  </si>
  <si>
    <t>ACCESO EXPEDIENTE 1100-202006 Y 1203-210008</t>
  </si>
  <si>
    <t>ACCESO EXPEDIENTE 1196-070003</t>
  </si>
  <si>
    <t>2022/7195</t>
  </si>
  <si>
    <t>2022/7192</t>
  </si>
  <si>
    <t>POSIBLES ALEGACIONES COMO TERCERO AFECTADO</t>
  </si>
  <si>
    <t>CAMBIO DE SEÑAL CEDA EL PASO</t>
  </si>
  <si>
    <t>AYUDAS PUBLICAS MATERNIDAD</t>
  </si>
  <si>
    <t>SERVICIOS SOCIALES</t>
  </si>
  <si>
    <t>POLICIA LOCAL</t>
  </si>
  <si>
    <t>Servicios Sociales</t>
  </si>
  <si>
    <t>COPIA EXPEDIENTES 1213-200099 Y 1240-200199</t>
  </si>
  <si>
    <t>2022/8328</t>
  </si>
  <si>
    <t>2022/8335</t>
  </si>
  <si>
    <t>2022/8896</t>
  </si>
  <si>
    <t>2022/9526</t>
  </si>
  <si>
    <t>2022/9527</t>
  </si>
  <si>
    <t>COPIA PLANOS PROYECTO DE COMPENSACION SAN CLAUDIO-EL PAYAN</t>
  </si>
  <si>
    <t>COPIA BECA ESCOLAR 2021</t>
  </si>
  <si>
    <t>EDUCACIÓN</t>
  </si>
  <si>
    <t>CONSULTA, COPIA Y VISUALIZACIÓN EXP. Nº 1247-160071 Nº 1202-110075 Nº 1205-210012</t>
  </si>
  <si>
    <t>RECLAMACION</t>
  </si>
  <si>
    <t>Educación</t>
  </si>
  <si>
    <t>COPIA EXPEDIENTES 1218</t>
  </si>
  <si>
    <t xml:space="preserve">DATOS ESTADISTICOS CONTROLES DE ALCOHOLEMIA </t>
  </si>
  <si>
    <t xml:space="preserve">COPIA DOCUMENTO DE CESION </t>
  </si>
  <si>
    <t>GESTION DEL PATRIMONIO</t>
  </si>
  <si>
    <t>2022/10061</t>
  </si>
  <si>
    <t>2022/10390</t>
  </si>
  <si>
    <t>2022/10389</t>
  </si>
  <si>
    <t>2022/10506</t>
  </si>
  <si>
    <t>2022/10754</t>
  </si>
  <si>
    <t>PROTOCOLO PISTOLAS TASER</t>
  </si>
  <si>
    <t>2022/10955</t>
  </si>
  <si>
    <t>REQUERIMIENTO INFORMACION. ESTIMACIÓN</t>
  </si>
  <si>
    <t>COPIA EXPTE  BAR LESMES 1211-210004</t>
  </si>
  <si>
    <t>SOLICITA INFORMACIÓN GESTIÓN DE RESIDUOS TEXTILES</t>
  </si>
  <si>
    <t>SERVICIOS  BÁSICOS</t>
  </si>
  <si>
    <t>COPIA INTEGRA DEL EXPTE SANCIONADOR DE CONSUMO 8/2022</t>
  </si>
  <si>
    <t>COPIA DEL EXPTE DE CONSUMO 167/2022</t>
  </si>
  <si>
    <t xml:space="preserve">COPIA DE SEGUNDO  ESPEDIENTE SANCIONADOR DE CONSUMO </t>
  </si>
  <si>
    <t>2022/11676</t>
  </si>
  <si>
    <t>SOLICITO DECRETOS DE ALCALDIA 09/12/83 Y 24/02/84 PUBLICIDAD AUTOTAXIS</t>
  </si>
  <si>
    <t>SOLICITUD DE COPIAS EXPTE 1195-060008</t>
  </si>
  <si>
    <t>SOLICITUD DE ACCESO EXPTE 1194-000007 UG VALLOBIN</t>
  </si>
  <si>
    <t>SI</t>
  </si>
  <si>
    <t>RECLAMACION (Solicitud de Informes de los Servicios Técnicos Municipales)</t>
  </si>
  <si>
    <t>2022/13415</t>
  </si>
  <si>
    <t>SOLICITUD DE INFORMACIÓN ESTUDIO DE DETALLE DEL PLAN ESPECIAL LA MANJOYA</t>
  </si>
  <si>
    <t>2022/15445</t>
  </si>
  <si>
    <t>2022/8391</t>
  </si>
  <si>
    <t>Inadmision a trámite
(La info solicitada no existe)</t>
  </si>
  <si>
    <t>BANDERA LGTBI EDIFICIOS PUBLICOS</t>
  </si>
  <si>
    <t>FALTA CONTESTACIÓN ESCRITO PRESENTADO POR LA CIUDADANA</t>
  </si>
  <si>
    <t>No hay resolución de Transparencia, sólo comunicación al Defensor del  Pueblo del traslado de la consulta ciudadana a los Servicios</t>
  </si>
  <si>
    <t>Sin Contestar</t>
  </si>
  <si>
    <t>GESTION DEL PATRIMONIO Y ARCHIVO</t>
  </si>
  <si>
    <t>2022/11733</t>
  </si>
  <si>
    <t>Comunicación de Alegaciones (en plazo aún)</t>
  </si>
  <si>
    <t>Comunicación de Alegaciones</t>
  </si>
  <si>
    <t>2022/12213</t>
  </si>
  <si>
    <t>2022/12632</t>
  </si>
  <si>
    <t>2022/13058</t>
  </si>
  <si>
    <t>2022/14340</t>
  </si>
  <si>
    <t>2022/13057</t>
  </si>
  <si>
    <t>2022/12212</t>
  </si>
  <si>
    <t>2022/3055</t>
  </si>
  <si>
    <t>2022/13056</t>
  </si>
  <si>
    <t>2022/14339</t>
  </si>
  <si>
    <t>2022/14840</t>
  </si>
  <si>
    <t>2022/14846</t>
  </si>
  <si>
    <t>2022/14839</t>
  </si>
  <si>
    <t>Festejos</t>
  </si>
  <si>
    <t>Servicios Básicos</t>
  </si>
  <si>
    <t>Nº RESOLUCIÓN
AMPLIACION PLAZO</t>
  </si>
  <si>
    <t>FECHA RESOLUCIÓN AMPLIACIÓN</t>
  </si>
  <si>
    <t>Defensor del Pueblo</t>
  </si>
  <si>
    <t>TOTAL RECLAMACIONES</t>
  </si>
  <si>
    <t>TOTAL SOLICITUDES</t>
  </si>
  <si>
    <t>COPIA EXP DE PROY DE URBANIZACIÓN 1196-060008 PE-CA CALDAS BALNEARIO</t>
  </si>
  <si>
    <t xml:space="preserve">Se informa </t>
  </si>
  <si>
    <t>2022/11270</t>
  </si>
  <si>
    <t>RECLAMACION (Solicita se entrega toda la info solicitada en las alegaciones)</t>
  </si>
  <si>
    <t>Se comunica que se acepta reclamación por contestar fuera de plazo</t>
  </si>
  <si>
    <t>SOLICITUD DE PLANO G-03 ED MANZANA 6</t>
  </si>
  <si>
    <t>SOLICITUD DE RESPUESTA A CUESTIONES SOBRE ESTELAS Y POSIBLE EFECTO SOBRE LA SALUD HUMANA Y MEDIO AMBIENTE</t>
  </si>
  <si>
    <t>2022/17232</t>
  </si>
  <si>
    <t>EXPEDIENTE 104/2021 URB MARGEN DERECHO</t>
  </si>
  <si>
    <t>Información ya publicada</t>
  </si>
  <si>
    <t>EXPTE OMIC  531/2022</t>
  </si>
  <si>
    <t>2022/17508</t>
  </si>
  <si>
    <t>2022/17506</t>
  </si>
  <si>
    <t>SOLICITUD DE PLANO G-03 ED MANZANA 6 EN AUTOCAD</t>
  </si>
  <si>
    <t>2022/18057</t>
  </si>
  <si>
    <t>Denegar (info no existe)</t>
  </si>
  <si>
    <t>2022/18200</t>
  </si>
  <si>
    <t>Acceso Pleno</t>
  </si>
  <si>
    <t>2022/18056</t>
  </si>
  <si>
    <t>COPIAS DE PLANOS ENLACE PRADOS DE LA FUENTE CON GLORIETA EN VÍA RÁPIDA A LUGONES EXPTE 1196-030001</t>
  </si>
  <si>
    <t>2022/20549</t>
  </si>
  <si>
    <t>PRUEBA</t>
  </si>
  <si>
    <t>Remitir a FMC (En trámite)</t>
  </si>
  <si>
    <t>Fundación Municipal de cultura</t>
  </si>
  <si>
    <t>Gestión del Patrimonio</t>
  </si>
  <si>
    <t>Licencias Urbanisticas</t>
  </si>
  <si>
    <t xml:space="preserve">Medio Ambiente y Planeamiento Urbanisitico </t>
  </si>
  <si>
    <t>Participación y Distritos</t>
  </si>
  <si>
    <t>Número</t>
  </si>
  <si>
    <t>SENTIDO DE LA RESOLUCIÓN</t>
  </si>
  <si>
    <t>Nº EXPEDIENTE</t>
  </si>
  <si>
    <t>Nº RESOLUCIÓN FINAL</t>
  </si>
  <si>
    <t>FECHA RESOLUCIÓN FINAL</t>
  </si>
  <si>
    <t>Total expedientes de acceso a información pública en 2022</t>
  </si>
  <si>
    <t>Expedientes pendiente de resolver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</si>
</sst>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9"/>
      <color theme="3" tint="-0.249977111117893"/>
      <name val="Tahoma"/>
      <family val="2"/>
    </font>
    <font>
      <sz val="9"/>
      <color rgb="FF00B050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 tint="-0.499984740745262"/>
      <name val="Tahoma"/>
      <family val="2"/>
    </font>
    <font>
      <sz val="10"/>
      <color rgb="FF00B050"/>
      <name val="Tahoma"/>
      <family val="2"/>
    </font>
    <font>
      <sz val="10"/>
      <color theme="3" tint="-0.499984740745262"/>
      <name val="Tahoma"/>
      <family val="2"/>
    </font>
    <font>
      <sz val="10"/>
      <color rgb="FF003399"/>
      <name val="Tahoma"/>
      <family val="2"/>
    </font>
    <font>
      <sz val="10"/>
      <color rgb="FFFF0000"/>
      <name val="Tahoma"/>
      <family val="2"/>
    </font>
    <font>
      <sz val="10"/>
      <color rgb="FF003366"/>
      <name val="Tahoma"/>
      <family val="2"/>
    </font>
    <font>
      <sz val="10"/>
      <color rgb="FF002060"/>
      <name val="Tahoma"/>
      <family val="2"/>
    </font>
    <font>
      <sz val="11"/>
      <color theme="3" tint="-0.249977111117893"/>
      <name val="Tahoma"/>
      <family val="2"/>
    </font>
    <font>
      <sz val="11"/>
      <color rgb="FF00B050"/>
      <name val="Tahoma"/>
      <family val="2"/>
    </font>
    <font>
      <sz val="10"/>
      <color theme="3" tint="-0.499984740745262"/>
      <name val="Tahoma"/>
    </font>
    <font>
      <sz val="11"/>
      <color rgb="FF00206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10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1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3" tint="0.7999816888943144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6" fillId="0" borderId="0" xfId="0" applyFont="1"/>
    <xf numFmtId="9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/>
    </xf>
    <xf numFmtId="0" fontId="7" fillId="2" borderId="1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top"/>
    </xf>
    <xf numFmtId="0" fontId="15" fillId="2" borderId="0" xfId="0" applyNumberFormat="1" applyFont="1" applyFill="1" applyBorder="1" applyAlignment="1">
      <alignment horizontal="left" vertical="top"/>
    </xf>
    <xf numFmtId="0" fontId="8" fillId="0" borderId="11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7" fillId="0" borderId="0" xfId="0" applyFont="1"/>
    <xf numFmtId="0" fontId="0" fillId="0" borderId="7" xfId="0" applyBorder="1"/>
    <xf numFmtId="0" fontId="22" fillId="2" borderId="8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4" fontId="22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1" fillId="4" borderId="15" xfId="0" applyNumberFormat="1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2" borderId="11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14" fontId="24" fillId="0" borderId="7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14" fontId="22" fillId="0" borderId="7" xfId="0" applyNumberFormat="1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2" borderId="11" xfId="0" applyNumberFormat="1" applyFont="1" applyFill="1" applyBorder="1" applyAlignment="1">
      <alignment horizontal="center" vertical="center"/>
    </xf>
    <xf numFmtId="0" fontId="23" fillId="2" borderId="11" xfId="0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 wrapText="1"/>
    </xf>
    <xf numFmtId="0" fontId="22" fillId="3" borderId="11" xfId="0" applyNumberFormat="1" applyFont="1" applyFill="1" applyBorder="1" applyAlignment="1">
      <alignment horizontal="center" vertical="center"/>
    </xf>
    <xf numFmtId="0" fontId="25" fillId="0" borderId="0" xfId="0" applyFont="1"/>
    <xf numFmtId="14" fontId="22" fillId="0" borderId="7" xfId="0" applyNumberFormat="1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24" fillId="3" borderId="1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5" borderId="0" xfId="0" applyFont="1" applyFill="1" applyBorder="1"/>
    <xf numFmtId="0" fontId="27" fillId="5" borderId="0" xfId="0" applyFont="1" applyFill="1" applyBorder="1" applyAlignment="1">
      <alignment horizontal="center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9" fillId="0" borderId="4" xfId="0" applyFont="1" applyBorder="1"/>
    <xf numFmtId="0" fontId="29" fillId="0" borderId="6" xfId="0" applyFont="1" applyBorder="1" applyAlignment="1">
      <alignment horizontal="center"/>
    </xf>
    <xf numFmtId="0" fontId="27" fillId="6" borderId="0" xfId="0" applyFont="1" applyFill="1" applyBorder="1"/>
    <xf numFmtId="0" fontId="27" fillId="6" borderId="0" xfId="0" applyFont="1" applyFill="1" applyBorder="1" applyAlignment="1">
      <alignment horizontal="center"/>
    </xf>
    <xf numFmtId="9" fontId="28" fillId="0" borderId="0" xfId="1" applyFont="1" applyBorder="1" applyAlignment="1">
      <alignment horizontal="center"/>
    </xf>
    <xf numFmtId="0" fontId="22" fillId="0" borderId="4" xfId="0" applyFont="1" applyFill="1" applyBorder="1"/>
    <xf numFmtId="0" fontId="22" fillId="3" borderId="5" xfId="0" applyFont="1" applyFill="1" applyBorder="1" applyAlignment="1">
      <alignment horizontal="center"/>
    </xf>
    <xf numFmtId="0" fontId="22" fillId="0" borderId="4" xfId="0" applyFont="1" applyBorder="1"/>
    <xf numFmtId="9" fontId="22" fillId="0" borderId="6" xfId="0" applyNumberFormat="1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9" fontId="22" fillId="0" borderId="0" xfId="1" applyFont="1" applyBorder="1" applyAlignment="1">
      <alignment horizontal="center"/>
    </xf>
    <xf numFmtId="0" fontId="22" fillId="0" borderId="18" xfId="0" applyFont="1" applyBorder="1"/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2" fillId="0" borderId="21" xfId="0" applyFont="1" applyBorder="1" applyAlignment="1">
      <alignment horizontal="center"/>
    </xf>
    <xf numFmtId="0" fontId="22" fillId="3" borderId="22" xfId="0" applyFont="1" applyFill="1" applyBorder="1" applyAlignment="1">
      <alignment horizontal="center"/>
    </xf>
    <xf numFmtId="9" fontId="31" fillId="5" borderId="0" xfId="1" applyNumberFormat="1" applyFont="1" applyFill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28" fillId="0" borderId="0" xfId="0" applyNumberFormat="1" applyFont="1" applyBorder="1" applyAlignment="1">
      <alignment horizontal="center"/>
    </xf>
    <xf numFmtId="9" fontId="28" fillId="0" borderId="0" xfId="1" applyNumberFormat="1" applyFont="1" applyBorder="1" applyAlignment="1">
      <alignment horizontal="center"/>
    </xf>
    <xf numFmtId="0" fontId="29" fillId="3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center"/>
    </xf>
    <xf numFmtId="9" fontId="29" fillId="3" borderId="0" xfId="1" applyNumberFormat="1" applyFont="1" applyFill="1" applyBorder="1" applyAlignment="1">
      <alignment horizontal="center"/>
    </xf>
    <xf numFmtId="0" fontId="31" fillId="5" borderId="0" xfId="0" applyFont="1" applyFill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0" fontId="31" fillId="5" borderId="0" xfId="0" applyFont="1" applyFill="1" applyBorder="1" applyAlignment="1"/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9" fontId="4" fillId="5" borderId="10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9" fontId="6" fillId="0" borderId="14" xfId="1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2" fillId="0" borderId="9" xfId="0" applyFont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6" tint="0.399975585192419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3" tint="0.79998168889431442"/>
        </left>
        <right/>
        <top style="thin">
          <color theme="3" tint="0.79998168889431442"/>
        </top>
        <bottom style="thin">
          <color theme="3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3" tint="-0.49998474074526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6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6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Tahoma"/>
        <scheme val="none"/>
      </font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Medium9">
    <tableStyle name="Estilo de tabla 1" pivot="0" count="0"/>
  </tableStyles>
  <colors>
    <mruColors>
      <color rgb="FF003399"/>
      <color rgb="FFFF3399"/>
      <color rgb="FF003366"/>
      <color rgb="FF336699"/>
      <color rgb="FFFFFF99"/>
      <color rgb="FF00FF00"/>
      <color rgb="FFCCCC00"/>
      <color rgb="FF9933FF"/>
      <color rgb="FF00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19050" cap="rnd" cmpd="sng" algn="ctr">
              <a:solidFill>
                <a:schemeClr val="accent5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'Nº SOLICITUDES'!$A$2:$A$13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'Nº SOLICITUDES'!$B$2:$B$13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'Nº SOLICITUDES'!#REF!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583-4CF7-ADB4-DBC60FA6AD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0557064"/>
        <c:axId val="320553536"/>
      </c:lineChart>
      <c:catAx>
        <c:axId val="320557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0553536"/>
        <c:crosses val="autoZero"/>
        <c:auto val="1"/>
        <c:lblAlgn val="ctr"/>
        <c:lblOffset val="100"/>
        <c:noMultiLvlLbl val="0"/>
      </c:catAx>
      <c:valAx>
        <c:axId val="32055353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Nº Solicitud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crossAx val="32055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PERFIL</a:t>
            </a:r>
            <a:r>
              <a:rPr lang="es-ES" sz="1400" b="1" baseline="0">
                <a:solidFill>
                  <a:schemeClr val="accent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DEL SOLICITANTE</a:t>
            </a:r>
            <a:endParaRPr lang="es-ES" b="1">
              <a:solidFill>
                <a:schemeClr val="accent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213760316997415"/>
          <c:y val="0.15215704286964132"/>
          <c:w val="0.64748258319561902"/>
          <c:h val="0.76483880139982496"/>
        </c:manualLayout>
      </c:layout>
      <c:doughnutChart>
        <c:varyColors val="1"/>
        <c:ser>
          <c:idx val="0"/>
          <c:order val="0"/>
          <c:tx>
            <c:strRef>
              <c:f>'PERFIL SOLICITANTE'!$C$1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1F-46C4-BE1F-F49AF61AB2E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1F-46C4-BE1F-F49AF61AB2E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1F-46C4-BE1F-F49AF61AB2EE}"/>
              </c:ext>
            </c:extLst>
          </c:dPt>
          <c:dLbls>
            <c:dLbl>
              <c:idx val="0"/>
              <c:layout>
                <c:manualLayout>
                  <c:x val="0.11287477954144619"/>
                  <c:y val="-9.7222222222222224E-2"/>
                </c:manualLayout>
              </c:layout>
              <c:spPr>
                <a:solidFill>
                  <a:srgbClr val="8064A2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743786656297589"/>
                      <c:h val="8.60319335083114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1F-46C4-BE1F-F49AF61AB2EE}"/>
                </c:ext>
              </c:extLst>
            </c:dLbl>
            <c:dLbl>
              <c:idx val="1"/>
              <c:layout>
                <c:manualLayout>
                  <c:x val="0.19870673573210756"/>
                  <c:y val="0.12879433079885633"/>
                </c:manualLayout>
              </c:layout>
              <c:spPr>
                <a:solidFill>
                  <a:srgbClr val="4BACC6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116346567790136"/>
                      <c:h val="9.69998647076331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B1F-46C4-BE1F-F49AF61AB2EE}"/>
                </c:ext>
              </c:extLst>
            </c:dLbl>
            <c:dLbl>
              <c:idx val="2"/>
              <c:layout>
                <c:manualLayout>
                  <c:x val="-0.12698403440310704"/>
                  <c:y val="-9.1666557305336863E-2"/>
                </c:manualLayout>
              </c:layout>
              <c:spPr>
                <a:solidFill>
                  <a:srgbClr val="9BBB59">
                    <a:lumMod val="20000"/>
                    <a:lumOff val="80000"/>
                  </a:srgbClr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306355224115501"/>
                      <c:h val="0.108174103237095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B1F-46C4-BE1F-F49AF61AB2EE}"/>
                </c:ext>
              </c:extLst>
            </c:dLbl>
            <c:spPr>
              <a:solidFill>
                <a:srgbClr val="4BACC6">
                  <a:lumMod val="20000"/>
                  <a:lumOff val="80000"/>
                </a:srgbClr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'PERFIL SOLICITANTE'!$A$2:$A$4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Personas jurídicas</c:v>
                </c:pt>
              </c:strCache>
            </c:strRef>
          </c:cat>
          <c:val>
            <c:numRef>
              <c:f>'PERFIL SOLICITANTE'!$C$2:$C$4</c:f>
              <c:numCache>
                <c:formatCode>0%</c:formatCode>
                <c:ptCount val="3"/>
                <c:pt idx="0">
                  <c:v>0.18604651162790697</c:v>
                </c:pt>
                <c:pt idx="1">
                  <c:v>0.48837209302325579</c:v>
                </c:pt>
                <c:pt idx="2">
                  <c:v>0.32558139534883723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1F-46C4-BE1F-F49AF61AB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AFECTADOS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'SERVICIOS AFECTADOS'!$B$1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B0-4260-B81E-00867249EA7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B0-4260-B81E-00867249EA7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B0-4260-B81E-00867249EA7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B0-4260-B81E-00867249EA7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B0-4260-B81E-00867249EA7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B0-4260-B81E-00867249EA7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B0-4260-B81E-00867249EA74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BB0-4260-B81E-00867249EA7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BB0-4260-B81E-00867249EA7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BB0-4260-B81E-00867249EA74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BB0-4260-B81E-00867249EA74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BB0-4260-B81E-00867249EA74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BB0-4260-B81E-00867249EA74}"/>
              </c:ext>
            </c:extLst>
          </c:dPt>
          <c:dPt>
            <c:idx val="13"/>
            <c:invertIfNegative val="0"/>
            <c:bubble3D val="0"/>
            <c:spPr>
              <a:solidFill>
                <a:srgbClr val="FF33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BB0-4260-B81E-00867249EA74}"/>
              </c:ext>
            </c:extLst>
          </c:dPt>
          <c:dPt>
            <c:idx val="14"/>
            <c:invertIfNegative val="0"/>
            <c:bubble3D val="0"/>
            <c:spPr>
              <a:solidFill>
                <a:srgbClr val="CC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BB0-4260-B81E-00867249EA74}"/>
              </c:ext>
            </c:extLst>
          </c:dPt>
          <c:dPt>
            <c:idx val="15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BB0-4260-B81E-00867249EA74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BB0-4260-B81E-00867249EA74}"/>
              </c:ext>
            </c:extLst>
          </c:dPt>
          <c:cat>
            <c:strRef>
              <c:f>'SERVICIOS AFECTADOS'!$A$2:$A$16</c:f>
              <c:strCache>
                <c:ptCount val="15"/>
                <c:pt idx="0">
                  <c:v>Consumo</c:v>
                </c:pt>
                <c:pt idx="1">
                  <c:v>Contratación</c:v>
                </c:pt>
                <c:pt idx="2">
                  <c:v>Deportes</c:v>
                </c:pt>
                <c:pt idx="3">
                  <c:v>Educación</c:v>
                </c:pt>
                <c:pt idx="4">
                  <c:v>Festejos</c:v>
                </c:pt>
                <c:pt idx="5">
                  <c:v>Fundación Municipal de cultura</c:v>
                </c:pt>
                <c:pt idx="6">
                  <c:v>Gestión del Patrimonio</c:v>
                </c:pt>
                <c:pt idx="7">
                  <c:v>Licencias Urbanisticas</c:v>
                </c:pt>
                <c:pt idx="8">
                  <c:v>Medio Ambiente y Planeamiento Urbanisitico </c:v>
                </c:pt>
                <c:pt idx="9">
                  <c:v>Participación y Distritos</c:v>
                </c:pt>
                <c:pt idx="10">
                  <c:v>Policía local</c:v>
                </c:pt>
                <c:pt idx="11">
                  <c:v>Servicios Básicos</c:v>
                </c:pt>
                <c:pt idx="12">
                  <c:v>Servicios Sociales</c:v>
                </c:pt>
                <c:pt idx="13">
                  <c:v>Transparencia </c:v>
                </c:pt>
                <c:pt idx="14">
                  <c:v>TOTAL</c:v>
                </c:pt>
              </c:strCache>
            </c:strRef>
          </c:cat>
          <c:val>
            <c:numRef>
              <c:f>'SERVICIOS AFECTADOS'!$B$2:$B$16</c:f>
              <c:numCache>
                <c:formatCode>General</c:formatCode>
                <c:ptCount val="15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8</c:v>
                </c:pt>
                <c:pt idx="8">
                  <c:v>13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8BB0-4260-B81E-00867249EA74}"/>
            </c:ext>
          </c:extLst>
        </c:ser>
        <c:ser>
          <c:idx val="1"/>
          <c:order val="1"/>
          <c:tx>
            <c:strRef>
              <c:f>'SERVICIOS AFECTADOS'!$C$1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'SERVICIOS AFECTADOS'!$A$2:$A$16</c:f>
              <c:strCache>
                <c:ptCount val="15"/>
                <c:pt idx="0">
                  <c:v>Consumo</c:v>
                </c:pt>
                <c:pt idx="1">
                  <c:v>Contratación</c:v>
                </c:pt>
                <c:pt idx="2">
                  <c:v>Deportes</c:v>
                </c:pt>
                <c:pt idx="3">
                  <c:v>Educación</c:v>
                </c:pt>
                <c:pt idx="4">
                  <c:v>Festejos</c:v>
                </c:pt>
                <c:pt idx="5">
                  <c:v>Fundación Municipal de cultura</c:v>
                </c:pt>
                <c:pt idx="6">
                  <c:v>Gestión del Patrimonio</c:v>
                </c:pt>
                <c:pt idx="7">
                  <c:v>Licencias Urbanisticas</c:v>
                </c:pt>
                <c:pt idx="8">
                  <c:v>Medio Ambiente y Planeamiento Urbanisitico </c:v>
                </c:pt>
                <c:pt idx="9">
                  <c:v>Participación y Distritos</c:v>
                </c:pt>
                <c:pt idx="10">
                  <c:v>Policía local</c:v>
                </c:pt>
                <c:pt idx="11">
                  <c:v>Servicios Básicos</c:v>
                </c:pt>
                <c:pt idx="12">
                  <c:v>Servicios Sociales</c:v>
                </c:pt>
                <c:pt idx="13">
                  <c:v>Transparencia </c:v>
                </c:pt>
                <c:pt idx="14">
                  <c:v>TOTAL</c:v>
                </c:pt>
              </c:strCache>
            </c:strRef>
          </c:cat>
          <c:val>
            <c:numRef>
              <c:f>'SERVICIOS AFECTADOS'!$C$2:$C$16</c:f>
              <c:numCache>
                <c:formatCode>0%</c:formatCode>
                <c:ptCount val="15"/>
                <c:pt idx="0">
                  <c:v>0.11627906976744186</c:v>
                </c:pt>
                <c:pt idx="1">
                  <c:v>9.3023255813953487E-2</c:v>
                </c:pt>
                <c:pt idx="2">
                  <c:v>2.3255813953488372E-2</c:v>
                </c:pt>
                <c:pt idx="3">
                  <c:v>2.3255813953488372E-2</c:v>
                </c:pt>
                <c:pt idx="4">
                  <c:v>2.3255813953488372E-2</c:v>
                </c:pt>
                <c:pt idx="5">
                  <c:v>2.3255813953488372E-2</c:v>
                </c:pt>
                <c:pt idx="6">
                  <c:v>2.3255813953488372E-2</c:v>
                </c:pt>
                <c:pt idx="7">
                  <c:v>0.18604651162790697</c:v>
                </c:pt>
                <c:pt idx="8">
                  <c:v>0.30232558139534882</c:v>
                </c:pt>
                <c:pt idx="9">
                  <c:v>2.3255813953488372E-2</c:v>
                </c:pt>
                <c:pt idx="10">
                  <c:v>9.3023255813953487E-2</c:v>
                </c:pt>
                <c:pt idx="11">
                  <c:v>2.3255813953488372E-2</c:v>
                </c:pt>
                <c:pt idx="12">
                  <c:v>2.3255813953488372E-2</c:v>
                </c:pt>
                <c:pt idx="13">
                  <c:v>2.3255813953488372E-2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8BB0-4260-B81E-00867249E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634992"/>
        <c:axId val="540635384"/>
      </c:barChart>
      <c:catAx>
        <c:axId val="54063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0635384"/>
        <c:crosses val="autoZero"/>
        <c:auto val="1"/>
        <c:lblAlgn val="ctr"/>
        <c:lblOffset val="100"/>
        <c:noMultiLvlLbl val="0"/>
      </c:catAx>
      <c:valAx>
        <c:axId val="54063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063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MEDIO DE PRESENTACIÓN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'MEDIO DE PRESENTACIÓN'!$C$1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336699"/>
            </a:solidFill>
          </c:spPr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4B-4290-864F-5451D59028B3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4B-4290-864F-5451D59028B3}"/>
              </c:ext>
            </c:extLst>
          </c:dPt>
          <c:dLbls>
            <c:dLbl>
              <c:idx val="0"/>
              <c:layout>
                <c:manualLayout>
                  <c:x val="-8.2914141905101366E-2"/>
                  <c:y val="-0.160022811284715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4B-4290-864F-5451D59028B3}"/>
                </c:ext>
              </c:extLst>
            </c:dLbl>
            <c:dLbl>
              <c:idx val="1"/>
              <c:layout>
                <c:manualLayout>
                  <c:x val="8.5657626130067069E-2"/>
                  <c:y val="0.1216283959269489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4B-4290-864F-5451D59028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'MEDIO DE PRESENTACIÓN'!$A$2:$A$3</c:f>
              <c:strCache>
                <c:ptCount val="2"/>
                <c:pt idx="0">
                  <c:v>Telemático</c:v>
                </c:pt>
                <c:pt idx="1">
                  <c:v>NO telemático</c:v>
                </c:pt>
              </c:strCache>
            </c:strRef>
          </c:cat>
          <c:val>
            <c:numRef>
              <c:f>'MEDIO DE PRESENTACIÓN'!$C$2:$C$3</c:f>
              <c:numCache>
                <c:formatCode>0%</c:formatCode>
                <c:ptCount val="2"/>
                <c:pt idx="0">
                  <c:v>0.86046511627906974</c:v>
                </c:pt>
                <c:pt idx="1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4B-4290-864F-5451D59028B3}"/>
            </c:ext>
          </c:extLst>
        </c:ser>
        <c:ser>
          <c:idx val="1"/>
          <c:order val="1"/>
          <c:tx>
            <c:strRef>
              <c:f>'MEDIO DE PRESENTACIÓN'!#REF!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44B-4290-864F-5451D59028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44B-4290-864F-5451D59028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'MEDIO DE PRESENTACIÓN'!$A$2:$A$3</c:f>
              <c:strCache>
                <c:ptCount val="2"/>
                <c:pt idx="0">
                  <c:v>Telemático</c:v>
                </c:pt>
                <c:pt idx="1">
                  <c:v>NO telemático</c:v>
                </c:pt>
              </c:strCache>
            </c:strRef>
          </c:cat>
          <c:val>
            <c:numRef>
              <c:f>'MEDIO DE PRESENTACIÓN'!#REF!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4B-4290-864F-5451D59028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SENTIDO DE LA RESOLUCIÓN</a:t>
            </a:r>
          </a:p>
        </c:rich>
      </c:tx>
      <c:layout>
        <c:manualLayout>
          <c:xMode val="edge"/>
          <c:yMode val="edge"/>
          <c:x val="0.31382058121247902"/>
          <c:y val="2.9158389121103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7325032785943062E-2"/>
          <c:y val="0.12798153399425682"/>
          <c:w val="0.92120270856300923"/>
          <c:h val="0.5917009422104522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3EF-49DA-B1B1-415AF8214ED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3EF-49DA-B1B1-415AF8214ED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3EF-49DA-B1B1-415AF8214ED2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3EF-49DA-B1B1-415AF8214ED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F3EF-49DA-B1B1-415AF8214ED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F3EF-49DA-B1B1-415AF8214ED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F3EF-49DA-B1B1-415AF8214ED2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F3EF-49DA-B1B1-415AF8214ED2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1-F3EF-49DA-B1B1-415AF8214ED2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3-F3EF-49DA-B1B1-415AF8214ED2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EF-49DA-B1B1-415AF8214ED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EF-49DA-B1B1-415AF8214ED2}"/>
                </c:ext>
              </c:extLst>
            </c:dLbl>
            <c:dLbl>
              <c:idx val="8"/>
              <c:layout>
                <c:manualLayout>
                  <c:x val="2.682112198460751E-2"/>
                  <c:y val="4.870411101978384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EF-49DA-B1B1-415AF8214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'SENTIDO DE LAS RESOLUCIONES'!$A$2:$A$10</c:f>
              <c:strCache>
                <c:ptCount val="9"/>
                <c:pt idx="0">
                  <c:v>Acceso parcial (art. 16)</c:v>
                </c:pt>
                <c:pt idx="1">
                  <c:v>Acceso pleno</c:v>
                </c:pt>
                <c:pt idx="2">
                  <c:v>Denegatoria (arts. 14 y 16 Ley 19/2013)</c:v>
                </c:pt>
                <c:pt idx="3">
                  <c:v>Desistimiento</c:v>
                </c:pt>
                <c:pt idx="4">
                  <c:v>Inadmisión a trámite (art. 18)</c:v>
                </c:pt>
                <c:pt idx="5">
                  <c:v>Procedimiento en tramitación</c:v>
                </c:pt>
                <c:pt idx="6">
                  <c:v>Remisión a sujeto competente</c:v>
                </c:pt>
                <c:pt idx="7">
                  <c:v>Remisión al Archivo Municipal</c:v>
                </c:pt>
                <c:pt idx="8">
                  <c:v>Información ya publicada</c:v>
                </c:pt>
              </c:strCache>
            </c:strRef>
          </c:cat>
          <c:val>
            <c:numRef>
              <c:f>'SENTIDO DE LAS RESOLUCIONES'!$B$2:$B$10</c:f>
              <c:numCache>
                <c:formatCode>General</c:formatCode>
                <c:ptCount val="9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3EF-49DA-B1B1-415AF8214ED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5-9027-478F-B763-A486BCEEF8B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7-9027-478F-B763-A486BCEEF8B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9-9027-478F-B763-A486BCEEF8B8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B-9027-478F-B763-A486BCEEF8B8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D-9027-478F-B763-A486BCEEF8B8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1F-9027-478F-B763-A486BCEEF8B8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1-9027-478F-B763-A486BCEEF8B8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3-9027-478F-B763-A486BCEEF8B8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25-9027-478F-B763-A486BCEEF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'SENTIDO DE LAS RESOLUCIONES'!$A$2:$A$10</c:f>
              <c:strCache>
                <c:ptCount val="9"/>
                <c:pt idx="0">
                  <c:v>Acceso parcial (art. 16)</c:v>
                </c:pt>
                <c:pt idx="1">
                  <c:v>Acceso pleno</c:v>
                </c:pt>
                <c:pt idx="2">
                  <c:v>Denegatoria (arts. 14 y 16 Ley 19/2013)</c:v>
                </c:pt>
                <c:pt idx="3">
                  <c:v>Desistimiento</c:v>
                </c:pt>
                <c:pt idx="4">
                  <c:v>Inadmisión a trámite (art. 18)</c:v>
                </c:pt>
                <c:pt idx="5">
                  <c:v>Procedimiento en tramitación</c:v>
                </c:pt>
                <c:pt idx="6">
                  <c:v>Remisión a sujeto competente</c:v>
                </c:pt>
                <c:pt idx="7">
                  <c:v>Remisión al Archivo Municipal</c:v>
                </c:pt>
                <c:pt idx="8">
                  <c:v>Información ya publicada</c:v>
                </c:pt>
              </c:strCache>
            </c:strRef>
          </c:cat>
          <c:val>
            <c:numRef>
              <c:f>'SENTIDO DE LAS RESOLUCIONES'!$C$2:$C$10</c:f>
              <c:numCache>
                <c:formatCode>0%</c:formatCode>
                <c:ptCount val="9"/>
                <c:pt idx="0">
                  <c:v>0.25641025641025639</c:v>
                </c:pt>
                <c:pt idx="1">
                  <c:v>0.28205128205128205</c:v>
                </c:pt>
                <c:pt idx="2">
                  <c:v>0.20512820512820512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0.17948717948717949</c:v>
                </c:pt>
                <c:pt idx="6">
                  <c:v>0</c:v>
                </c:pt>
                <c:pt idx="7">
                  <c:v>0</c:v>
                </c:pt>
                <c:pt idx="8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EE7-429F-A9DA-3F8F49E9197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379720000208996E-2"/>
          <c:y val="0.73492248293388918"/>
          <c:w val="0.87443081774150566"/>
          <c:h val="0.2226653147081426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200"/>
              <a:t>ESTADO SOLICITUDES</a:t>
            </a:r>
          </a:p>
        </c:rich>
      </c:tx>
      <c:layout>
        <c:manualLayout>
          <c:xMode val="edge"/>
          <c:yMode val="edge"/>
          <c:x val="0.37721960962137385"/>
          <c:y val="7.3190135242641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005807282605054"/>
          <c:y val="0.18488464598249801"/>
          <c:w val="0.82043167014024454"/>
          <c:h val="0.67198090692124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'ESTADO SOLICITUDES'!$B$1</c:f>
              <c:strCache>
                <c:ptCount val="1"/>
                <c:pt idx="0">
                  <c:v>Número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6B-46BF-BFB6-6F698E0F3E0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6B-46BF-BFB6-6F698E0F3E0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6B-46BF-BFB6-6F698E0F3E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'ESTADO SOLICITUDES'!$A$2:$A$4</c:f>
              <c:strCache>
                <c:ptCount val="3"/>
                <c:pt idx="0">
                  <c:v>Pendiente de resolución </c:v>
                </c:pt>
                <c:pt idx="1">
                  <c:v>Resolución en plazo</c:v>
                </c:pt>
                <c:pt idx="2">
                  <c:v>Resolución fuera de plazo</c:v>
                </c:pt>
              </c:strCache>
            </c:strRef>
          </c:cat>
          <c:val>
            <c:numRef>
              <c:f>'ESTADO SOLICITUDES'!$B$2:$B$4</c:f>
              <c:numCache>
                <c:formatCode>General</c:formatCode>
                <c:ptCount val="3"/>
                <c:pt idx="0">
                  <c:v>4</c:v>
                </c:pt>
                <c:pt idx="1">
                  <c:v>31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6B-46BF-BFB6-6F698E0F3E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2774440"/>
        <c:axId val="542774832"/>
      </c:barChart>
      <c:catAx>
        <c:axId val="54277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42774832"/>
        <c:crosses val="autoZero"/>
        <c:auto val="1"/>
        <c:lblAlgn val="ctr"/>
        <c:lblOffset val="100"/>
        <c:noMultiLvlLbl val="0"/>
      </c:catAx>
      <c:valAx>
        <c:axId val="54277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4277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</xdr:colOff>
      <xdr:row>2</xdr:row>
      <xdr:rowOff>176893</xdr:rowOff>
    </xdr:from>
    <xdr:ext cx="9480176" cy="1143000"/>
    <xdr:sp macro="" textlink="">
      <xdr:nvSpPr>
        <xdr:cNvPr id="2" name="Rectángulo 1"/>
        <xdr:cNvSpPr/>
      </xdr:nvSpPr>
      <xdr:spPr>
        <a:xfrm>
          <a:off x="2924736" y="557893"/>
          <a:ext cx="9480176" cy="1143000"/>
        </a:xfrm>
        <a:prstGeom prst="rect">
          <a:avLst/>
        </a:prstGeom>
        <a:solidFill>
          <a:sysClr val="window" lastClr="FFFFFF"/>
        </a:solidFill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ES" sz="28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Expedientes</a:t>
          </a:r>
          <a:r>
            <a:rPr lang="es-ES" sz="2800" b="0" cap="none" spc="0" baseline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Derecho de Acceso a Información Pública </a:t>
          </a:r>
          <a:r>
            <a:rPr lang="es-ES" sz="2800" b="1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2022</a:t>
          </a:r>
          <a:endParaRPr lang="es-ES" sz="2800" b="1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60031</xdr:colOff>
      <xdr:row>1</xdr:row>
      <xdr:rowOff>0</xdr:rowOff>
    </xdr:from>
    <xdr:to>
      <xdr:col>3</xdr:col>
      <xdr:colOff>459441</xdr:colOff>
      <xdr:row>8</xdr:row>
      <xdr:rowOff>55846</xdr:rowOff>
    </xdr:to>
    <xdr:pic>
      <xdr:nvPicPr>
        <xdr:cNvPr id="6" name="0 Imagen" descr="Símbolo institucional del Ayuntamiento de Oviedo con la Cruz de los Ángeles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413" y="0"/>
          <a:ext cx="2057881" cy="1389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282466</xdr:colOff>
      <xdr:row>74</xdr:row>
      <xdr:rowOff>179294</xdr:rowOff>
    </xdr:from>
    <xdr:to>
      <xdr:col>4</xdr:col>
      <xdr:colOff>938892</xdr:colOff>
      <xdr:row>76</xdr:row>
      <xdr:rowOff>13607</xdr:rowOff>
    </xdr:to>
    <xdr:sp macro="" textlink="">
      <xdr:nvSpPr>
        <xdr:cNvPr id="4" name="CuadroTexto 3"/>
        <xdr:cNvSpPr txBox="1"/>
      </xdr:nvSpPr>
      <xdr:spPr>
        <a:xfrm>
          <a:off x="636252" y="15895544"/>
          <a:ext cx="3214569" cy="21531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DATOS ACTUALIZADOS</a:t>
          </a:r>
          <a:r>
            <a:rPr lang="es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FECHA 21/04/2023</a:t>
          </a:r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ES" sz="10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246529</xdr:colOff>
      <xdr:row>77</xdr:row>
      <xdr:rowOff>123265</xdr:rowOff>
    </xdr:from>
    <xdr:to>
      <xdr:col>7</xdr:col>
      <xdr:colOff>367393</xdr:colOff>
      <xdr:row>82</xdr:row>
      <xdr:rowOff>123825</xdr:rowOff>
    </xdr:to>
    <xdr:sp macro="" textlink="">
      <xdr:nvSpPr>
        <xdr:cNvPr id="5" name="CuadroTexto 4"/>
        <xdr:cNvSpPr txBox="1"/>
      </xdr:nvSpPr>
      <xdr:spPr>
        <a:xfrm>
          <a:off x="600315" y="16411015"/>
          <a:ext cx="8843042" cy="9530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expediente número 2 corresponde a una solicitud del presentada en el año 2021, no  en el 2022.</a:t>
          </a:r>
          <a:endParaRPr lang="es-E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Los expedientes número 3 y 29 no son solicitudes de acceso a la información pública,sino reclamaciones  del CTBG. </a:t>
          </a:r>
        </a:p>
        <a:p>
          <a:r>
            <a:rPr lang="es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expediente número 17 corresponde a una reclamación al Defensor del Pueblo.</a:t>
          </a:r>
          <a:endParaRPr lang="es-E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expediente 22 no es una solicitudes de acceso a la información pública,sino un traslado de información al Ayuntamiento como posible tercero afectado.</a:t>
          </a:r>
        </a:p>
        <a:p>
          <a:r>
            <a:rPr lang="es-ES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 presentaron 3 solicitudes a finales de diciembre de 2022 que corresponden a 3 expedientes abiertos en2023: 12/2023, 13/2023, 16/2023.</a:t>
          </a:r>
        </a:p>
        <a:p>
          <a:endParaRPr lang="es-ES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8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304801</xdr:colOff>
      <xdr:row>0</xdr:row>
      <xdr:rowOff>0</xdr:rowOff>
    </xdr:from>
    <xdr:to>
      <xdr:col>15</xdr:col>
      <xdr:colOff>285751</xdr:colOff>
      <xdr:row>23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85726</xdr:colOff>
      <xdr:row>15</xdr:row>
      <xdr:rowOff>57151</xdr:rowOff>
    </xdr:from>
    <xdr:to>
      <xdr:col>3</xdr:col>
      <xdr:colOff>704851</xdr:colOff>
      <xdr:row>20</xdr:row>
      <xdr:rowOff>1</xdr:rowOff>
    </xdr:to>
    <xdr:sp macro="" textlink="">
      <xdr:nvSpPr>
        <xdr:cNvPr id="3" name="CuadroTexto 2"/>
        <xdr:cNvSpPr txBox="1"/>
      </xdr:nvSpPr>
      <xdr:spPr>
        <a:xfrm>
          <a:off x="85726" y="2933701"/>
          <a:ext cx="3219450" cy="8953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>
              <a:latin typeface="Arial" panose="020B0604020202020204" pitchFamily="34" charset="0"/>
              <a:cs typeface="Arial" panose="020B0604020202020204" pitchFamily="34" charset="0"/>
            </a:rPr>
            <a:t>Sólo solicitudes de acceso a la información pública, se</a:t>
          </a:r>
          <a:r>
            <a:rPr lang="es-ES" sz="1000" baseline="0">
              <a:latin typeface="Arial" panose="020B0604020202020204" pitchFamily="34" charset="0"/>
              <a:cs typeface="Arial" panose="020B0604020202020204" pitchFamily="34" charset="0"/>
            </a:rPr>
            <a:t> han quitado del recuento reclamaciones CTBG y Defensor del Pueblo. Tampoco se ha contabilizado notificación como terceros afectados ADIF</a:t>
          </a:r>
          <a:endParaRPr lang="es-E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66675</xdr:colOff>
      <xdr:row>21</xdr:row>
      <xdr:rowOff>9525</xdr:rowOff>
    </xdr:from>
    <xdr:to>
      <xdr:col>3</xdr:col>
      <xdr:colOff>700129</xdr:colOff>
      <xdr:row>22</xdr:row>
      <xdr:rowOff>34338</xdr:rowOff>
    </xdr:to>
    <xdr:sp macro="" textlink="">
      <xdr:nvSpPr>
        <xdr:cNvPr id="4" name="CuadroTexto 3"/>
        <xdr:cNvSpPr txBox="1"/>
      </xdr:nvSpPr>
      <xdr:spPr>
        <a:xfrm>
          <a:off x="66675" y="4029075"/>
          <a:ext cx="3233779" cy="21531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DATOS ACTUALIZADOS</a:t>
          </a:r>
          <a:r>
            <a:rPr lang="es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FECHA 21/04/2023</a:t>
          </a:r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ES" sz="10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0</xdr:row>
      <xdr:rowOff>142875</xdr:rowOff>
    </xdr:from>
    <xdr:to>
      <xdr:col>11</xdr:col>
      <xdr:colOff>552450</xdr:colOff>
      <xdr:row>24</xdr:row>
      <xdr:rowOff>142875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2</xdr:col>
      <xdr:colOff>319129</xdr:colOff>
      <xdr:row>15</xdr:row>
      <xdr:rowOff>24813</xdr:rowOff>
    </xdr:to>
    <xdr:sp macro="" textlink="">
      <xdr:nvSpPr>
        <xdr:cNvPr id="3" name="CuadroTexto 2"/>
        <xdr:cNvSpPr txBox="1"/>
      </xdr:nvSpPr>
      <xdr:spPr>
        <a:xfrm>
          <a:off x="0" y="2714625"/>
          <a:ext cx="3233779" cy="21531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DATOS ACTUALIZADOS</a:t>
          </a:r>
          <a:r>
            <a:rPr lang="es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FECHA 21/04/2023</a:t>
          </a:r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ES" sz="10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1</xdr:rowOff>
    </xdr:from>
    <xdr:to>
      <xdr:col>8</xdr:col>
      <xdr:colOff>28575</xdr:colOff>
      <xdr:row>21</xdr:row>
      <xdr:rowOff>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742950</xdr:colOff>
      <xdr:row>22</xdr:row>
      <xdr:rowOff>171450</xdr:rowOff>
    </xdr:from>
    <xdr:ext cx="184731" cy="264560"/>
    <xdr:sp macro="" textlink="">
      <xdr:nvSpPr>
        <xdr:cNvPr id="7" name="CuadroTexto 6"/>
        <xdr:cNvSpPr txBox="1"/>
      </xdr:nvSpPr>
      <xdr:spPr>
        <a:xfrm>
          <a:off x="742950" y="43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0</xdr:col>
      <xdr:colOff>0</xdr:colOff>
      <xdr:row>18</xdr:row>
      <xdr:rowOff>0</xdr:rowOff>
    </xdr:from>
    <xdr:to>
      <xdr:col>0</xdr:col>
      <xdr:colOff>3233779</xdr:colOff>
      <xdr:row>19</xdr:row>
      <xdr:rowOff>24813</xdr:rowOff>
    </xdr:to>
    <xdr:sp macro="" textlink="">
      <xdr:nvSpPr>
        <xdr:cNvPr id="4" name="CuadroTexto 3"/>
        <xdr:cNvSpPr txBox="1"/>
      </xdr:nvSpPr>
      <xdr:spPr>
        <a:xfrm>
          <a:off x="0" y="3467100"/>
          <a:ext cx="3233779" cy="21531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DATOS ACTUALIZADOS</a:t>
          </a:r>
          <a:r>
            <a:rPr lang="es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FECHA 21/04/2023</a:t>
          </a:r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ES" sz="10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2</xdr:row>
      <xdr:rowOff>95250</xdr:rowOff>
    </xdr:from>
    <xdr:to>
      <xdr:col>9</xdr:col>
      <xdr:colOff>485775</xdr:colOff>
      <xdr:row>21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3233779</xdr:colOff>
      <xdr:row>7</xdr:row>
      <xdr:rowOff>24813</xdr:rowOff>
    </xdr:to>
    <xdr:sp macro="" textlink="">
      <xdr:nvSpPr>
        <xdr:cNvPr id="3" name="CuadroTexto 2"/>
        <xdr:cNvSpPr txBox="1"/>
      </xdr:nvSpPr>
      <xdr:spPr>
        <a:xfrm>
          <a:off x="0" y="1162050"/>
          <a:ext cx="3233779" cy="21531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DATOS ACTUALIZADOS</a:t>
          </a:r>
          <a:r>
            <a:rPr lang="es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FECHA 21/04/2023</a:t>
          </a:r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ES" sz="10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0</xdr:row>
      <xdr:rowOff>0</xdr:rowOff>
    </xdr:from>
    <xdr:to>
      <xdr:col>12</xdr:col>
      <xdr:colOff>9525</xdr:colOff>
      <xdr:row>24</xdr:row>
      <xdr:rowOff>9524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0</xdr:col>
      <xdr:colOff>3090904</xdr:colOff>
      <xdr:row>19</xdr:row>
      <xdr:rowOff>24813</xdr:rowOff>
    </xdr:to>
    <xdr:sp macro="" textlink="">
      <xdr:nvSpPr>
        <xdr:cNvPr id="3" name="CuadroTexto 2"/>
        <xdr:cNvSpPr txBox="1"/>
      </xdr:nvSpPr>
      <xdr:spPr>
        <a:xfrm>
          <a:off x="0" y="3638550"/>
          <a:ext cx="3090904" cy="21531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DATOS ACTUALIZADOS</a:t>
          </a:r>
          <a:r>
            <a:rPr lang="es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FECHA 21/04/2023</a:t>
          </a:r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ES" sz="10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95250</xdr:rowOff>
    </xdr:from>
    <xdr:to>
      <xdr:col>10</xdr:col>
      <xdr:colOff>714376</xdr:colOff>
      <xdr:row>22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7</xdr:row>
      <xdr:rowOff>133350</xdr:rowOff>
    </xdr:from>
    <xdr:to>
      <xdr:col>1</xdr:col>
      <xdr:colOff>766804</xdr:colOff>
      <xdr:row>8</xdr:row>
      <xdr:rowOff>158163</xdr:rowOff>
    </xdr:to>
    <xdr:sp macro="" textlink="">
      <xdr:nvSpPr>
        <xdr:cNvPr id="3" name="CuadroTexto 2"/>
        <xdr:cNvSpPr txBox="1"/>
      </xdr:nvSpPr>
      <xdr:spPr>
        <a:xfrm>
          <a:off x="47625" y="1533525"/>
          <a:ext cx="3090904" cy="21531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DATOS ACTUALIZADOS</a:t>
          </a:r>
          <a:r>
            <a:rPr lang="es-E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FECHA 21/04/2023</a:t>
          </a:r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ES" sz="10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B13:M73" totalsRowShown="0" headerRowDxfId="47" dataDxfId="45" headerRowBorderDxfId="46" tableBorderDxfId="44" totalsRowBorderDxfId="43">
  <autoFilter ref="B13:M73">
    <filterColumn colId="0">
      <filters>
        <filter val="1"/>
        <filter val="10"/>
        <filter val="11"/>
        <filter val="12"/>
        <filter val="13"/>
        <filter val="14"/>
        <filter val="15"/>
        <filter val="16"/>
        <filter val="18"/>
        <filter val="19"/>
        <filter val="20"/>
        <filter val="21"/>
        <filter val="23"/>
        <filter val="24"/>
        <filter val="25"/>
        <filter val="26"/>
        <filter val="27"/>
        <filter val="28"/>
        <filter val="30"/>
        <filter val="31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5"/>
        <filter val="46"/>
        <filter val="47"/>
        <filter val="48"/>
        <filter val="49"/>
        <filter val="5"/>
        <filter val="6"/>
        <filter val="7"/>
        <filter val="8"/>
        <filter val="9"/>
      </filters>
    </filterColumn>
  </autoFilter>
  <tableColumns count="12">
    <tableColumn id="1" name="Nº EXPEDIENTE" dataDxfId="42"/>
    <tableColumn id="2" name="Nº REGISTRO" dataDxfId="41"/>
    <tableColumn id="3" name="FECHA SOLICITUD" dataDxfId="40"/>
    <tableColumn id="5" name="OBJETO DE LA SOLICITUD" dataDxfId="39"/>
    <tableColumn id="12" name="SERVICIO AFECTADO" dataDxfId="38"/>
    <tableColumn id="14" name="Nº RESOLUCIÓN_x000a_AMPLIACION PLAZO" dataDxfId="37"/>
    <tableColumn id="13" name="FECHA RESOLUCIÓN AMPLIACIÓN" dataDxfId="36"/>
    <tableColumn id="6" name="Nº RESOLUCIÓN FINAL" dataDxfId="35"/>
    <tableColumn id="7" name="FECHA RESOLUCIÓN FINAL" dataDxfId="34"/>
    <tableColumn id="8" name="CONTENIDO DE LA RESOLUCIÓN" dataDxfId="33"/>
    <tableColumn id="10" name=" EN PLAZO" dataDxfId="32"/>
    <tableColumn id="11" name="ESTADO" dataDxfId="3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0" name="Tabla10" displayName="Tabla10" ref="A1:B14" totalsRowShown="0" headerRowDxfId="30" dataDxfId="29">
  <autoFilter ref="A1:B14"/>
  <tableColumns count="2">
    <tableColumn id="1" name="MES" dataDxfId="28"/>
    <tableColumn id="2" name="NÚMERO" dataDxfId="2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9" name="Tabla9" displayName="Tabla9" ref="A1:C5" totalsRowShown="0" headerRowDxfId="26" dataDxfId="25">
  <autoFilter ref="A1:C5"/>
  <tableColumns count="3">
    <tableColumn id="1" name="PERFIL" dataDxfId="24"/>
    <tableColumn id="2" name="NÚMERO" dataDxfId="23"/>
    <tableColumn id="3" name="PORCENTAJE" dataDxfId="22" dataCellStyle="Porcentaje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A1:C16" totalsRowShown="0" headerRowDxfId="21" dataDxfId="20">
  <autoFilter ref="A1:C16"/>
  <sortState ref="A2:C21">
    <sortCondition ref="A1:A19"/>
  </sortState>
  <tableColumns count="3">
    <tableColumn id="1" name="SERVICIOS AFECTADOS " dataDxfId="19"/>
    <tableColumn id="2" name="NÚMERO" dataDxfId="18"/>
    <tableColumn id="3" name="%" dataDxfId="17" dataCellStyle="Porcentaje">
      <calculatedColumnFormula>Tabla5[[#This Row],[NÚMERO]]/$B$17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A1:C4" totalsRowShown="0" headerRowDxfId="16" dataDxfId="15">
  <autoFilter ref="A1:C4"/>
  <tableColumns count="3">
    <tableColumn id="1" name="MEDIO DE PRESENTACIÓN" dataDxfId="14"/>
    <tableColumn id="2" name="NÚMERO" dataDxfId="13"/>
    <tableColumn id="3" name="PORCENTAJE" dataDxfId="12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A1:C11" totalsRowShown="0" headerRowDxfId="11" dataDxfId="9" headerRowBorderDxfId="10" tableBorderDxfId="8" totalsRowBorderDxfId="7">
  <autoFilter ref="A1:C11"/>
  <tableColumns count="3">
    <tableColumn id="1" name="SENTIDO DE LA RESOLUCIÓN" dataDxfId="6"/>
    <tableColumn id="2" name="Número" dataDxfId="5"/>
    <tableColumn id="3" name="%" dataDxfId="4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A1:B5" totalsRowShown="0" headerRowDxfId="3" dataDxfId="2">
  <autoFilter ref="A1:B5"/>
  <tableColumns count="2">
    <tableColumn id="1" name="ESTADO DE LAS SOLICITUDES" dataDxfId="1"/>
    <tableColumn id="2" name="Númer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8:M76"/>
  <sheetViews>
    <sheetView tabSelected="1" zoomScale="85" zoomScaleNormal="85" workbookViewId="0">
      <selection activeCell="G96" sqref="G96"/>
    </sheetView>
  </sheetViews>
  <sheetFormatPr baseColWidth="10" defaultColWidth="9.140625" defaultRowHeight="15" x14ac:dyDescent="0.25"/>
  <cols>
    <col min="1" max="1" width="5.28515625" customWidth="1"/>
    <col min="2" max="2" width="13.140625" customWidth="1"/>
    <col min="3" max="3" width="11.7109375" customWidth="1"/>
    <col min="4" max="4" width="13.7109375" customWidth="1"/>
    <col min="5" max="5" width="54.7109375" style="14" customWidth="1"/>
    <col min="6" max="6" width="43.85546875" style="15" bestFit="1" customWidth="1"/>
    <col min="7" max="7" width="25.140625" style="15" bestFit="1" customWidth="1"/>
    <col min="8" max="8" width="21.5703125" style="15" customWidth="1"/>
    <col min="9" max="9" width="16.7109375" customWidth="1"/>
    <col min="10" max="10" width="20" customWidth="1"/>
    <col min="11" max="11" width="38.28515625" bestFit="1" customWidth="1"/>
    <col min="12" max="12" width="16" bestFit="1" customWidth="1"/>
    <col min="13" max="13" width="13.7109375" bestFit="1" customWidth="1"/>
  </cols>
  <sheetData>
    <row r="8" spans="1:13" x14ac:dyDescent="0.25">
      <c r="A8" s="1"/>
    </row>
    <row r="9" spans="1:13" x14ac:dyDescent="0.25">
      <c r="A9" s="1"/>
    </row>
    <row r="10" spans="1:13" x14ac:dyDescent="0.25">
      <c r="A10" s="16"/>
      <c r="B10" s="39" t="s">
        <v>35</v>
      </c>
      <c r="C10" s="39"/>
      <c r="D10" s="39"/>
    </row>
    <row r="11" spans="1:13" x14ac:dyDescent="0.25">
      <c r="A11" s="17"/>
      <c r="B11" s="40" t="s">
        <v>34</v>
      </c>
      <c r="C11" s="40"/>
      <c r="D11" s="40"/>
    </row>
    <row r="12" spans="1:13" ht="15.75" thickBot="1" x14ac:dyDescent="0.3">
      <c r="A12" s="1"/>
    </row>
    <row r="13" spans="1:13" s="84" customFormat="1" ht="34.5" customHeight="1" thickBot="1" x14ac:dyDescent="0.3">
      <c r="B13" s="55" t="s">
        <v>213</v>
      </c>
      <c r="C13" s="56" t="s">
        <v>0</v>
      </c>
      <c r="D13" s="56" t="s">
        <v>5</v>
      </c>
      <c r="E13" s="56" t="s">
        <v>1</v>
      </c>
      <c r="F13" s="56" t="s">
        <v>3</v>
      </c>
      <c r="G13" s="56" t="s">
        <v>178</v>
      </c>
      <c r="H13" s="56" t="s">
        <v>179</v>
      </c>
      <c r="I13" s="56" t="s">
        <v>214</v>
      </c>
      <c r="J13" s="56" t="s">
        <v>215</v>
      </c>
      <c r="K13" s="56" t="s">
        <v>2</v>
      </c>
      <c r="L13" s="56" t="s">
        <v>7</v>
      </c>
      <c r="M13" s="77" t="s">
        <v>8</v>
      </c>
    </row>
    <row r="14" spans="1:13" ht="25.5" x14ac:dyDescent="0.25">
      <c r="B14" s="51">
        <v>1</v>
      </c>
      <c r="C14" s="52">
        <v>147</v>
      </c>
      <c r="D14" s="53">
        <v>44564</v>
      </c>
      <c r="E14" s="133" t="s">
        <v>50</v>
      </c>
      <c r="F14" s="54" t="s">
        <v>51</v>
      </c>
      <c r="G14" s="37"/>
      <c r="H14" s="54"/>
      <c r="I14" s="52" t="s">
        <v>52</v>
      </c>
      <c r="J14" s="53">
        <v>44594</v>
      </c>
      <c r="K14" s="52" t="s">
        <v>10</v>
      </c>
      <c r="L14" s="52" t="s">
        <v>53</v>
      </c>
      <c r="M14" s="57" t="s">
        <v>54</v>
      </c>
    </row>
    <row r="15" spans="1:13" ht="25.5" x14ac:dyDescent="0.25">
      <c r="B15" s="23">
        <v>2</v>
      </c>
      <c r="C15" s="24">
        <v>78548</v>
      </c>
      <c r="D15" s="25">
        <v>44466</v>
      </c>
      <c r="E15" s="134" t="s">
        <v>55</v>
      </c>
      <c r="F15" s="26" t="s">
        <v>56</v>
      </c>
      <c r="G15" s="24" t="s">
        <v>70</v>
      </c>
      <c r="H15" s="25">
        <v>44638</v>
      </c>
      <c r="I15" s="24" t="s">
        <v>70</v>
      </c>
      <c r="J15" s="25">
        <v>44638</v>
      </c>
      <c r="K15" s="24" t="s">
        <v>71</v>
      </c>
      <c r="L15" s="24" t="s">
        <v>58</v>
      </c>
      <c r="M15" s="27" t="s">
        <v>54</v>
      </c>
    </row>
    <row r="16" spans="1:13" s="79" customFormat="1" x14ac:dyDescent="0.25">
      <c r="B16" s="18">
        <v>3</v>
      </c>
      <c r="C16" s="19">
        <v>14992</v>
      </c>
      <c r="D16" s="20">
        <v>44615</v>
      </c>
      <c r="E16" s="135" t="s">
        <v>60</v>
      </c>
      <c r="F16" s="21"/>
      <c r="G16" s="21"/>
      <c r="H16" s="21"/>
      <c r="I16" s="19"/>
      <c r="J16" s="20"/>
      <c r="K16" s="19"/>
      <c r="L16" s="19"/>
      <c r="M16" s="22"/>
    </row>
    <row r="17" spans="2:13" s="79" customFormat="1" x14ac:dyDescent="0.25">
      <c r="B17" s="23"/>
      <c r="C17" s="19">
        <v>22089</v>
      </c>
      <c r="D17" s="20">
        <v>44636</v>
      </c>
      <c r="E17" s="135" t="s">
        <v>60</v>
      </c>
      <c r="F17" s="21"/>
      <c r="G17" s="21"/>
      <c r="H17" s="21"/>
      <c r="I17" s="19"/>
      <c r="J17" s="20"/>
      <c r="K17" s="21"/>
      <c r="L17" s="19"/>
      <c r="M17" s="22"/>
    </row>
    <row r="18" spans="2:13" ht="25.5" x14ac:dyDescent="0.25">
      <c r="B18" s="18"/>
      <c r="C18" s="19">
        <v>67729</v>
      </c>
      <c r="D18" s="20">
        <v>44804</v>
      </c>
      <c r="E18" s="135" t="s">
        <v>150</v>
      </c>
      <c r="F18" s="21" t="s">
        <v>68</v>
      </c>
      <c r="G18" s="21"/>
      <c r="H18" s="21"/>
      <c r="I18" s="19" t="s">
        <v>151</v>
      </c>
      <c r="J18" s="20">
        <v>44817</v>
      </c>
      <c r="K18" s="19" t="s">
        <v>10</v>
      </c>
      <c r="L18" s="19" t="s">
        <v>53</v>
      </c>
      <c r="M18" s="22" t="s">
        <v>54</v>
      </c>
    </row>
    <row r="19" spans="2:13" x14ac:dyDescent="0.25">
      <c r="B19" s="58">
        <v>4</v>
      </c>
      <c r="C19" s="59">
        <v>12195</v>
      </c>
      <c r="D19" s="60">
        <v>44607</v>
      </c>
      <c r="E19" s="136" t="s">
        <v>61</v>
      </c>
      <c r="F19" s="61" t="s">
        <v>62</v>
      </c>
      <c r="G19" s="21"/>
      <c r="H19" s="61"/>
      <c r="I19" s="59" t="s">
        <v>80</v>
      </c>
      <c r="J19" s="60">
        <v>44648</v>
      </c>
      <c r="K19" s="59" t="s">
        <v>71</v>
      </c>
      <c r="L19" s="59" t="s">
        <v>58</v>
      </c>
      <c r="M19" s="62" t="s">
        <v>54</v>
      </c>
    </row>
    <row r="20" spans="2:13" ht="25.5" x14ac:dyDescent="0.25">
      <c r="B20" s="18"/>
      <c r="C20" s="19">
        <v>27152</v>
      </c>
      <c r="D20" s="20">
        <v>44651</v>
      </c>
      <c r="E20" s="135" t="s">
        <v>186</v>
      </c>
      <c r="F20" s="19"/>
      <c r="G20" s="19"/>
      <c r="H20" s="19"/>
      <c r="I20" s="19"/>
      <c r="J20" s="20"/>
      <c r="K20" s="19"/>
      <c r="L20" s="19"/>
      <c r="M20" s="22"/>
    </row>
    <row r="21" spans="2:13" ht="25.5" x14ac:dyDescent="0.25">
      <c r="B21" s="23"/>
      <c r="C21" s="19">
        <v>78960</v>
      </c>
      <c r="D21" s="20">
        <v>44841</v>
      </c>
      <c r="E21" s="135" t="s">
        <v>187</v>
      </c>
      <c r="F21" s="21"/>
      <c r="G21" s="35"/>
      <c r="H21" s="21"/>
      <c r="I21" s="19"/>
      <c r="J21" s="20"/>
      <c r="K21" s="21"/>
      <c r="L21" s="19"/>
      <c r="M21" s="22"/>
    </row>
    <row r="22" spans="2:13" x14ac:dyDescent="0.25">
      <c r="B22" s="63">
        <v>5</v>
      </c>
      <c r="C22" s="59">
        <v>16094</v>
      </c>
      <c r="D22" s="60">
        <v>44617</v>
      </c>
      <c r="E22" s="136" t="s">
        <v>63</v>
      </c>
      <c r="F22" s="61" t="s">
        <v>51</v>
      </c>
      <c r="G22" s="21"/>
      <c r="H22" s="61"/>
      <c r="I22" s="59" t="s">
        <v>65</v>
      </c>
      <c r="J22" s="60">
        <v>44620</v>
      </c>
      <c r="K22" s="59" t="s">
        <v>64</v>
      </c>
      <c r="L22" s="59" t="s">
        <v>53</v>
      </c>
      <c r="M22" s="62" t="s">
        <v>54</v>
      </c>
    </row>
    <row r="23" spans="2:13" x14ac:dyDescent="0.25">
      <c r="B23" s="23"/>
      <c r="C23" s="19">
        <v>23115</v>
      </c>
      <c r="D23" s="20">
        <v>44638</v>
      </c>
      <c r="E23" s="135" t="s">
        <v>63</v>
      </c>
      <c r="F23" s="21"/>
      <c r="G23" s="21"/>
      <c r="H23" s="21"/>
      <c r="I23" s="19"/>
      <c r="J23" s="20"/>
      <c r="K23" s="19"/>
      <c r="L23" s="19"/>
      <c r="M23" s="22"/>
    </row>
    <row r="24" spans="2:13" ht="25.5" x14ac:dyDescent="0.25">
      <c r="B24" s="63">
        <v>6</v>
      </c>
      <c r="C24" s="59">
        <v>18060</v>
      </c>
      <c r="D24" s="60">
        <v>44624</v>
      </c>
      <c r="E24" s="136" t="s">
        <v>66</v>
      </c>
      <c r="F24" s="61" t="s">
        <v>56</v>
      </c>
      <c r="G24" s="19" t="s">
        <v>78</v>
      </c>
      <c r="H24" s="60">
        <v>44648</v>
      </c>
      <c r="I24" s="59" t="s">
        <v>154</v>
      </c>
      <c r="J24" s="60">
        <v>44707</v>
      </c>
      <c r="K24" s="59" t="s">
        <v>71</v>
      </c>
      <c r="L24" s="59" t="s">
        <v>58</v>
      </c>
      <c r="M24" s="62" t="s">
        <v>54</v>
      </c>
    </row>
    <row r="25" spans="2:13" ht="25.5" x14ac:dyDescent="0.25">
      <c r="B25" s="23">
        <v>7</v>
      </c>
      <c r="C25" s="59">
        <v>20145</v>
      </c>
      <c r="D25" s="60">
        <v>44631</v>
      </c>
      <c r="E25" s="136" t="s">
        <v>67</v>
      </c>
      <c r="F25" s="61" t="s">
        <v>68</v>
      </c>
      <c r="G25" s="19" t="s">
        <v>88</v>
      </c>
      <c r="H25" s="60">
        <v>44656</v>
      </c>
      <c r="I25" s="59" t="s">
        <v>118</v>
      </c>
      <c r="J25" s="60">
        <v>44714</v>
      </c>
      <c r="K25" s="61" t="s">
        <v>155</v>
      </c>
      <c r="L25" s="59" t="s">
        <v>58</v>
      </c>
      <c r="M25" s="62" t="s">
        <v>54</v>
      </c>
    </row>
    <row r="26" spans="2:13" ht="25.5" x14ac:dyDescent="0.25">
      <c r="B26" s="63">
        <v>8</v>
      </c>
      <c r="C26" s="59">
        <v>20989</v>
      </c>
      <c r="D26" s="60">
        <v>44634</v>
      </c>
      <c r="E26" s="136" t="s">
        <v>69</v>
      </c>
      <c r="F26" s="61" t="s">
        <v>56</v>
      </c>
      <c r="G26" s="19" t="s">
        <v>92</v>
      </c>
      <c r="H26" s="60">
        <v>44659</v>
      </c>
      <c r="I26" s="59" t="s">
        <v>93</v>
      </c>
      <c r="J26" s="60">
        <v>44663</v>
      </c>
      <c r="K26" s="59" t="s">
        <v>71</v>
      </c>
      <c r="L26" s="59" t="s">
        <v>53</v>
      </c>
      <c r="M26" s="62" t="s">
        <v>54</v>
      </c>
    </row>
    <row r="27" spans="2:13" x14ac:dyDescent="0.25">
      <c r="B27" s="41">
        <v>9</v>
      </c>
      <c r="C27" s="65">
        <v>23789</v>
      </c>
      <c r="D27" s="66">
        <v>44642</v>
      </c>
      <c r="E27" s="137" t="s">
        <v>72</v>
      </c>
      <c r="F27" s="67" t="s">
        <v>68</v>
      </c>
      <c r="G27" s="29"/>
      <c r="H27" s="67"/>
      <c r="I27" s="65" t="s">
        <v>81</v>
      </c>
      <c r="J27" s="66">
        <v>44649</v>
      </c>
      <c r="K27" s="65" t="s">
        <v>82</v>
      </c>
      <c r="L27" s="65" t="s">
        <v>53</v>
      </c>
      <c r="M27" s="70" t="s">
        <v>54</v>
      </c>
    </row>
    <row r="28" spans="2:13" x14ac:dyDescent="0.25">
      <c r="B28" s="63">
        <v>10</v>
      </c>
      <c r="C28" s="59">
        <v>22868</v>
      </c>
      <c r="D28" s="60">
        <v>44638</v>
      </c>
      <c r="E28" s="136" t="s">
        <v>73</v>
      </c>
      <c r="F28" s="61" t="s">
        <v>68</v>
      </c>
      <c r="G28" s="21"/>
      <c r="H28" s="61"/>
      <c r="I28" s="59" t="s">
        <v>79</v>
      </c>
      <c r="J28" s="60">
        <v>44645</v>
      </c>
      <c r="K28" s="59" t="s">
        <v>64</v>
      </c>
      <c r="L28" s="59" t="s">
        <v>53</v>
      </c>
      <c r="M28" s="62" t="s">
        <v>54</v>
      </c>
    </row>
    <row r="29" spans="2:13" x14ac:dyDescent="0.25">
      <c r="B29" s="23">
        <v>11</v>
      </c>
      <c r="C29" s="59">
        <v>23172</v>
      </c>
      <c r="D29" s="60">
        <v>44641</v>
      </c>
      <c r="E29" s="136" t="s">
        <v>74</v>
      </c>
      <c r="F29" s="61" t="s">
        <v>68</v>
      </c>
      <c r="G29" s="19" t="s">
        <v>96</v>
      </c>
      <c r="H29" s="60">
        <v>44662</v>
      </c>
      <c r="I29" s="59" t="s">
        <v>145</v>
      </c>
      <c r="J29" s="60">
        <v>44771</v>
      </c>
      <c r="K29" s="59" t="s">
        <v>64</v>
      </c>
      <c r="L29" s="59" t="s">
        <v>58</v>
      </c>
      <c r="M29" s="62" t="s">
        <v>54</v>
      </c>
    </row>
    <row r="30" spans="2:13" ht="25.5" x14ac:dyDescent="0.25">
      <c r="B30" s="63">
        <v>12</v>
      </c>
      <c r="C30" s="68">
        <v>25291</v>
      </c>
      <c r="D30" s="69">
        <v>44645</v>
      </c>
      <c r="E30" s="136" t="s">
        <v>75</v>
      </c>
      <c r="F30" s="61" t="s">
        <v>76</v>
      </c>
      <c r="G30" s="19" t="s">
        <v>94</v>
      </c>
      <c r="H30" s="60">
        <v>44671</v>
      </c>
      <c r="I30" s="59" t="s">
        <v>100</v>
      </c>
      <c r="J30" s="60">
        <v>44677</v>
      </c>
      <c r="K30" s="59" t="s">
        <v>10</v>
      </c>
      <c r="L30" s="59" t="s">
        <v>53</v>
      </c>
      <c r="M30" s="62" t="s">
        <v>54</v>
      </c>
    </row>
    <row r="31" spans="2:13" ht="25.5" x14ac:dyDescent="0.25">
      <c r="B31" s="23">
        <v>13</v>
      </c>
      <c r="C31" s="59">
        <v>27353</v>
      </c>
      <c r="D31" s="60">
        <v>44651</v>
      </c>
      <c r="E31" s="136" t="s">
        <v>83</v>
      </c>
      <c r="F31" s="61" t="s">
        <v>84</v>
      </c>
      <c r="G31" s="19" t="s">
        <v>101</v>
      </c>
      <c r="H31" s="60">
        <v>44677</v>
      </c>
      <c r="I31" s="59" t="s">
        <v>137</v>
      </c>
      <c r="J31" s="60">
        <v>44755</v>
      </c>
      <c r="K31" s="59" t="s">
        <v>71</v>
      </c>
      <c r="L31" s="59" t="s">
        <v>58</v>
      </c>
      <c r="M31" s="62" t="s">
        <v>54</v>
      </c>
    </row>
    <row r="32" spans="2:13" x14ac:dyDescent="0.25">
      <c r="B32" s="63">
        <v>14</v>
      </c>
      <c r="C32" s="59">
        <v>26294</v>
      </c>
      <c r="D32" s="60">
        <v>44649</v>
      </c>
      <c r="E32" s="136" t="s">
        <v>156</v>
      </c>
      <c r="F32" s="61" t="s">
        <v>85</v>
      </c>
      <c r="G32" s="21"/>
      <c r="H32" s="61"/>
      <c r="I32" s="59" t="s">
        <v>87</v>
      </c>
      <c r="J32" s="60">
        <v>44656</v>
      </c>
      <c r="K32" s="59" t="s">
        <v>82</v>
      </c>
      <c r="L32" s="59" t="s">
        <v>53</v>
      </c>
      <c r="M32" s="62" t="s">
        <v>54</v>
      </c>
    </row>
    <row r="33" spans="2:13" ht="25.5" x14ac:dyDescent="0.25">
      <c r="B33" s="23">
        <v>15</v>
      </c>
      <c r="C33" s="59">
        <v>28028</v>
      </c>
      <c r="D33" s="60">
        <v>44655</v>
      </c>
      <c r="E33" s="136" t="s">
        <v>86</v>
      </c>
      <c r="F33" s="61" t="s">
        <v>56</v>
      </c>
      <c r="G33" s="19" t="s">
        <v>103</v>
      </c>
      <c r="H33" s="60">
        <v>44677</v>
      </c>
      <c r="I33" s="59" t="s">
        <v>116</v>
      </c>
      <c r="J33" s="60">
        <v>44706</v>
      </c>
      <c r="K33" s="59" t="s">
        <v>71</v>
      </c>
      <c r="L33" s="59" t="s">
        <v>53</v>
      </c>
      <c r="M33" s="62" t="s">
        <v>54</v>
      </c>
    </row>
    <row r="34" spans="2:13" ht="25.5" x14ac:dyDescent="0.25">
      <c r="B34" s="63">
        <v>16</v>
      </c>
      <c r="C34" s="59">
        <v>29688</v>
      </c>
      <c r="D34" s="60">
        <v>44659</v>
      </c>
      <c r="E34" s="136" t="s">
        <v>89</v>
      </c>
      <c r="F34" s="61" t="s">
        <v>90</v>
      </c>
      <c r="G34" s="21"/>
      <c r="H34" s="61"/>
      <c r="I34" s="59" t="s">
        <v>99</v>
      </c>
      <c r="J34" s="60">
        <v>44677</v>
      </c>
      <c r="K34" s="59" t="s">
        <v>71</v>
      </c>
      <c r="L34" s="59" t="s">
        <v>53</v>
      </c>
      <c r="M34" s="62" t="s">
        <v>54</v>
      </c>
    </row>
    <row r="35" spans="2:13" hidden="1" x14ac:dyDescent="0.25">
      <c r="B35" s="23">
        <v>17</v>
      </c>
      <c r="C35" s="30">
        <v>30234</v>
      </c>
      <c r="D35" s="31">
        <v>44662</v>
      </c>
      <c r="E35" s="138" t="s">
        <v>138</v>
      </c>
      <c r="F35" s="21"/>
      <c r="G35" s="21"/>
      <c r="H35" s="21"/>
      <c r="I35" s="32" t="s">
        <v>158</v>
      </c>
      <c r="J35" s="20"/>
      <c r="K35" s="19"/>
      <c r="L35" s="19"/>
      <c r="M35" s="22" t="s">
        <v>54</v>
      </c>
    </row>
    <row r="36" spans="2:13" ht="25.5" hidden="1" x14ac:dyDescent="0.25">
      <c r="B36" s="63"/>
      <c r="C36" s="30">
        <v>55030</v>
      </c>
      <c r="D36" s="31">
        <v>44754</v>
      </c>
      <c r="E36" s="139" t="s">
        <v>157</v>
      </c>
      <c r="F36" s="21"/>
      <c r="G36" s="21"/>
      <c r="H36" s="21"/>
      <c r="I36" s="32" t="s">
        <v>159</v>
      </c>
      <c r="J36" s="20"/>
      <c r="K36" s="19"/>
      <c r="L36" s="19"/>
      <c r="M36" s="22"/>
    </row>
    <row r="37" spans="2:13" s="49" customFormat="1" ht="25.5" hidden="1" x14ac:dyDescent="0.25">
      <c r="B37" s="23"/>
      <c r="C37" s="45">
        <v>78977</v>
      </c>
      <c r="D37" s="46">
        <v>44841</v>
      </c>
      <c r="E37" s="140" t="s">
        <v>157</v>
      </c>
      <c r="F37" s="38" t="s">
        <v>113</v>
      </c>
      <c r="G37" s="38"/>
      <c r="H37" s="38"/>
      <c r="I37" s="47" t="s">
        <v>184</v>
      </c>
      <c r="J37" s="46">
        <v>44874</v>
      </c>
      <c r="K37" s="45"/>
      <c r="L37" s="45"/>
      <c r="M37" s="48" t="s">
        <v>54</v>
      </c>
    </row>
    <row r="38" spans="2:13" x14ac:dyDescent="0.25">
      <c r="B38" s="78">
        <v>18</v>
      </c>
      <c r="C38" s="59">
        <v>32977</v>
      </c>
      <c r="D38" s="60">
        <v>44673</v>
      </c>
      <c r="E38" s="136" t="s">
        <v>95</v>
      </c>
      <c r="F38" s="61" t="s">
        <v>51</v>
      </c>
      <c r="G38" s="21"/>
      <c r="H38" s="61"/>
      <c r="I38" s="59" t="s">
        <v>102</v>
      </c>
      <c r="J38" s="60">
        <v>44677</v>
      </c>
      <c r="K38" s="59" t="s">
        <v>64</v>
      </c>
      <c r="L38" s="59" t="s">
        <v>53</v>
      </c>
      <c r="M38" s="62" t="s">
        <v>54</v>
      </c>
    </row>
    <row r="39" spans="2:13" ht="25.5" x14ac:dyDescent="0.25">
      <c r="B39" s="63">
        <v>19</v>
      </c>
      <c r="C39" s="59">
        <v>32966</v>
      </c>
      <c r="D39" s="60">
        <v>44673</v>
      </c>
      <c r="E39" s="136" t="s">
        <v>97</v>
      </c>
      <c r="F39" s="61" t="s">
        <v>98</v>
      </c>
      <c r="G39" s="21"/>
      <c r="H39" s="61"/>
      <c r="I39" s="59" t="s">
        <v>104</v>
      </c>
      <c r="J39" s="60">
        <v>44684</v>
      </c>
      <c r="K39" s="59" t="s">
        <v>205</v>
      </c>
      <c r="L39" s="59" t="s">
        <v>53</v>
      </c>
      <c r="M39" s="62" t="s">
        <v>54</v>
      </c>
    </row>
    <row r="40" spans="2:13" ht="25.5" x14ac:dyDescent="0.25">
      <c r="B40" s="78">
        <v>20</v>
      </c>
      <c r="C40" s="59">
        <v>35096</v>
      </c>
      <c r="D40" s="60">
        <v>44679</v>
      </c>
      <c r="E40" s="136" t="s">
        <v>105</v>
      </c>
      <c r="F40" s="61" t="s">
        <v>56</v>
      </c>
      <c r="G40" s="21"/>
      <c r="H40" s="61"/>
      <c r="I40" s="59" t="s">
        <v>107</v>
      </c>
      <c r="J40" s="60">
        <v>44687</v>
      </c>
      <c r="K40" s="59" t="s">
        <v>64</v>
      </c>
      <c r="L40" s="59" t="s">
        <v>53</v>
      </c>
      <c r="M40" s="62" t="s">
        <v>54</v>
      </c>
    </row>
    <row r="41" spans="2:13" ht="25.5" x14ac:dyDescent="0.25">
      <c r="B41" s="63">
        <v>21</v>
      </c>
      <c r="C41" s="59">
        <v>36753</v>
      </c>
      <c r="D41" s="60">
        <v>44686</v>
      </c>
      <c r="E41" s="136" t="s">
        <v>106</v>
      </c>
      <c r="F41" s="61" t="s">
        <v>56</v>
      </c>
      <c r="G41" s="21"/>
      <c r="H41" s="61"/>
      <c r="I41" s="59" t="s">
        <v>108</v>
      </c>
      <c r="J41" s="60">
        <v>44687</v>
      </c>
      <c r="K41" s="59" t="s">
        <v>64</v>
      </c>
      <c r="L41" s="59" t="s">
        <v>53</v>
      </c>
      <c r="M41" s="62" t="s">
        <v>54</v>
      </c>
    </row>
    <row r="42" spans="2:13" s="79" customFormat="1" x14ac:dyDescent="0.25">
      <c r="B42" s="78">
        <v>22</v>
      </c>
      <c r="C42" s="21">
        <v>40449</v>
      </c>
      <c r="D42" s="20">
        <v>44699</v>
      </c>
      <c r="E42" s="141" t="s">
        <v>109</v>
      </c>
      <c r="F42" s="21" t="s">
        <v>160</v>
      </c>
      <c r="G42" s="21"/>
      <c r="H42" s="21"/>
      <c r="I42" s="19"/>
      <c r="J42" s="20"/>
      <c r="K42" s="19"/>
      <c r="L42" s="19" t="s">
        <v>58</v>
      </c>
      <c r="M42" s="22" t="s">
        <v>57</v>
      </c>
    </row>
    <row r="43" spans="2:13" s="79" customFormat="1" x14ac:dyDescent="0.25">
      <c r="B43" s="63">
        <v>23</v>
      </c>
      <c r="C43" s="59">
        <v>38960</v>
      </c>
      <c r="D43" s="60">
        <v>44694</v>
      </c>
      <c r="E43" s="136" t="s">
        <v>110</v>
      </c>
      <c r="F43" s="61" t="s">
        <v>113</v>
      </c>
      <c r="G43" s="19" t="s">
        <v>119</v>
      </c>
      <c r="H43" s="60">
        <v>44726</v>
      </c>
      <c r="I43" s="59"/>
      <c r="J43" s="60"/>
      <c r="K43" s="59"/>
      <c r="L43" s="59" t="s">
        <v>58</v>
      </c>
      <c r="M43" s="62" t="s">
        <v>57</v>
      </c>
    </row>
    <row r="44" spans="2:13" s="79" customFormat="1" x14ac:dyDescent="0.25">
      <c r="B44" s="78"/>
      <c r="C44" s="21">
        <v>49525</v>
      </c>
      <c r="D44" s="20">
        <v>44733</v>
      </c>
      <c r="E44" s="141" t="s">
        <v>125</v>
      </c>
      <c r="F44" s="21"/>
      <c r="G44" s="21"/>
      <c r="H44" s="21"/>
      <c r="I44" s="20"/>
      <c r="J44" s="20">
        <v>44734</v>
      </c>
      <c r="K44" s="19" t="s">
        <v>162</v>
      </c>
      <c r="L44" s="19"/>
      <c r="M44" s="22"/>
    </row>
    <row r="45" spans="2:13" s="79" customFormat="1" x14ac:dyDescent="0.25">
      <c r="B45" s="63">
        <v>24</v>
      </c>
      <c r="C45" s="59">
        <v>40449</v>
      </c>
      <c r="D45" s="60">
        <v>44699</v>
      </c>
      <c r="E45" s="136" t="s">
        <v>111</v>
      </c>
      <c r="F45" s="61" t="s">
        <v>112</v>
      </c>
      <c r="G45" s="19" t="s">
        <v>120</v>
      </c>
      <c r="H45" s="60">
        <v>44726</v>
      </c>
      <c r="I45" s="59"/>
      <c r="J45" s="60"/>
      <c r="K45" s="59"/>
      <c r="L45" s="59" t="s">
        <v>58</v>
      </c>
      <c r="M45" s="62" t="s">
        <v>57</v>
      </c>
    </row>
    <row r="46" spans="2:13" x14ac:dyDescent="0.25">
      <c r="B46" s="82">
        <v>25</v>
      </c>
      <c r="C46" s="65">
        <v>40909</v>
      </c>
      <c r="D46" s="66">
        <v>44700</v>
      </c>
      <c r="E46" s="137" t="s">
        <v>115</v>
      </c>
      <c r="F46" s="67" t="s">
        <v>68</v>
      </c>
      <c r="G46" s="29"/>
      <c r="H46" s="67"/>
      <c r="I46" s="65" t="s">
        <v>117</v>
      </c>
      <c r="J46" s="66">
        <v>44705</v>
      </c>
      <c r="K46" s="65" t="s">
        <v>82</v>
      </c>
      <c r="L46" s="65" t="s">
        <v>53</v>
      </c>
      <c r="M46" s="70" t="s">
        <v>54</v>
      </c>
    </row>
    <row r="47" spans="2:13" ht="25.5" x14ac:dyDescent="0.25">
      <c r="B47" s="63">
        <v>26</v>
      </c>
      <c r="C47" s="59">
        <v>46723</v>
      </c>
      <c r="D47" s="60">
        <v>44722</v>
      </c>
      <c r="E47" s="136" t="s">
        <v>121</v>
      </c>
      <c r="F47" s="61" t="s">
        <v>56</v>
      </c>
      <c r="G47" s="19" t="s">
        <v>134</v>
      </c>
      <c r="H47" s="60">
        <v>44746</v>
      </c>
      <c r="I47" s="59" t="s">
        <v>161</v>
      </c>
      <c r="J47" s="60">
        <v>44774</v>
      </c>
      <c r="K47" s="59" t="s">
        <v>10</v>
      </c>
      <c r="L47" s="59" t="s">
        <v>58</v>
      </c>
      <c r="M47" s="62" t="s">
        <v>54</v>
      </c>
    </row>
    <row r="48" spans="2:13" x14ac:dyDescent="0.25">
      <c r="B48" s="78">
        <v>27</v>
      </c>
      <c r="C48" s="59">
        <v>48777</v>
      </c>
      <c r="D48" s="60">
        <v>44729</v>
      </c>
      <c r="E48" s="136" t="s">
        <v>122</v>
      </c>
      <c r="F48" s="61" t="s">
        <v>123</v>
      </c>
      <c r="G48" s="21"/>
      <c r="H48" s="61"/>
      <c r="I48" s="59" t="s">
        <v>131</v>
      </c>
      <c r="J48" s="60">
        <v>44739</v>
      </c>
      <c r="K48" s="59" t="s">
        <v>82</v>
      </c>
      <c r="L48" s="59" t="s">
        <v>53</v>
      </c>
      <c r="M48" s="62" t="s">
        <v>54</v>
      </c>
    </row>
    <row r="49" spans="2:13" ht="25.5" x14ac:dyDescent="0.25">
      <c r="B49" s="63">
        <v>28</v>
      </c>
      <c r="C49" s="59">
        <v>49238</v>
      </c>
      <c r="D49" s="60">
        <v>44732</v>
      </c>
      <c r="E49" s="136" t="s">
        <v>124</v>
      </c>
      <c r="F49" s="61" t="s">
        <v>68</v>
      </c>
      <c r="G49" s="21"/>
      <c r="H49" s="61"/>
      <c r="I49" s="59" t="s">
        <v>133</v>
      </c>
      <c r="J49" s="60">
        <v>44742</v>
      </c>
      <c r="K49" s="59" t="s">
        <v>82</v>
      </c>
      <c r="L49" s="59" t="s">
        <v>53</v>
      </c>
      <c r="M49" s="62" t="s">
        <v>54</v>
      </c>
    </row>
    <row r="50" spans="2:13" s="79" customFormat="1" x14ac:dyDescent="0.25">
      <c r="B50" s="78">
        <v>29</v>
      </c>
      <c r="C50" s="21">
        <v>49511</v>
      </c>
      <c r="D50" s="20">
        <v>44733</v>
      </c>
      <c r="E50" s="141" t="s">
        <v>125</v>
      </c>
      <c r="F50" s="19" t="s">
        <v>113</v>
      </c>
      <c r="G50" s="21"/>
      <c r="H50" s="21"/>
      <c r="I50" s="19"/>
      <c r="J50" s="20">
        <v>44743</v>
      </c>
      <c r="K50" s="19" t="s">
        <v>163</v>
      </c>
      <c r="L50" s="19" t="s">
        <v>53</v>
      </c>
      <c r="M50" s="22" t="s">
        <v>54</v>
      </c>
    </row>
    <row r="51" spans="2:13" x14ac:dyDescent="0.25">
      <c r="B51" s="63">
        <v>30</v>
      </c>
      <c r="C51" s="59">
        <v>49994</v>
      </c>
      <c r="D51" s="60">
        <v>44734</v>
      </c>
      <c r="E51" s="136" t="s">
        <v>127</v>
      </c>
      <c r="F51" s="61" t="s">
        <v>68</v>
      </c>
      <c r="G51" s="21"/>
      <c r="H51" s="61"/>
      <c r="I51" s="59" t="s">
        <v>132</v>
      </c>
      <c r="J51" s="60">
        <v>44742</v>
      </c>
      <c r="K51" s="59" t="s">
        <v>82</v>
      </c>
      <c r="L51" s="59" t="s">
        <v>53</v>
      </c>
      <c r="M51" s="62" t="s">
        <v>54</v>
      </c>
    </row>
    <row r="52" spans="2:13" s="79" customFormat="1" x14ac:dyDescent="0.25">
      <c r="B52" s="78">
        <v>31</v>
      </c>
      <c r="C52" s="59">
        <v>50331</v>
      </c>
      <c r="D52" s="60">
        <v>44735</v>
      </c>
      <c r="E52" s="136" t="s">
        <v>128</v>
      </c>
      <c r="F52" s="61" t="s">
        <v>113</v>
      </c>
      <c r="G52" s="21" t="s">
        <v>185</v>
      </c>
      <c r="H52" s="80">
        <v>44763</v>
      </c>
      <c r="I52" s="59"/>
      <c r="J52" s="60"/>
      <c r="K52" s="59"/>
      <c r="L52" s="59" t="s">
        <v>58</v>
      </c>
      <c r="M52" s="62" t="s">
        <v>57</v>
      </c>
    </row>
    <row r="53" spans="2:13" x14ac:dyDescent="0.25">
      <c r="B53" s="72">
        <v>32</v>
      </c>
      <c r="C53" s="83" t="s">
        <v>204</v>
      </c>
      <c r="D53" s="83" t="s">
        <v>204</v>
      </c>
      <c r="E53" s="142" t="s">
        <v>204</v>
      </c>
      <c r="F53" s="83" t="s">
        <v>204</v>
      </c>
      <c r="G53" s="81" t="s">
        <v>204</v>
      </c>
      <c r="H53" s="83" t="s">
        <v>204</v>
      </c>
      <c r="I53" s="83" t="s">
        <v>204</v>
      </c>
      <c r="J53" s="83" t="s">
        <v>204</v>
      </c>
      <c r="K53" s="83" t="s">
        <v>204</v>
      </c>
      <c r="L53" s="83" t="s">
        <v>204</v>
      </c>
      <c r="M53" s="83" t="s">
        <v>204</v>
      </c>
    </row>
    <row r="54" spans="2:13" x14ac:dyDescent="0.25">
      <c r="B54" s="78">
        <v>33</v>
      </c>
      <c r="C54" s="59">
        <v>50728</v>
      </c>
      <c r="D54" s="60">
        <v>44736</v>
      </c>
      <c r="E54" s="136" t="s">
        <v>129</v>
      </c>
      <c r="F54" s="61" t="s">
        <v>130</v>
      </c>
      <c r="G54" s="21"/>
      <c r="H54" s="61"/>
      <c r="I54" s="59" t="s">
        <v>135</v>
      </c>
      <c r="J54" s="60">
        <v>44749</v>
      </c>
      <c r="K54" s="59" t="s">
        <v>82</v>
      </c>
      <c r="L54" s="59" t="s">
        <v>53</v>
      </c>
      <c r="M54" s="62" t="s">
        <v>54</v>
      </c>
    </row>
    <row r="55" spans="2:13" s="79" customFormat="1" x14ac:dyDescent="0.25">
      <c r="B55" s="63">
        <v>34</v>
      </c>
      <c r="C55" s="59">
        <v>55244</v>
      </c>
      <c r="D55" s="60">
        <v>44754</v>
      </c>
      <c r="E55" s="136" t="s">
        <v>136</v>
      </c>
      <c r="F55" s="61" t="s">
        <v>113</v>
      </c>
      <c r="G55" s="19" t="s">
        <v>164</v>
      </c>
      <c r="H55" s="60">
        <v>44789</v>
      </c>
      <c r="I55" s="59"/>
      <c r="J55" s="60"/>
      <c r="K55" s="59"/>
      <c r="L55" s="59" t="s">
        <v>58</v>
      </c>
      <c r="M55" s="62" t="s">
        <v>57</v>
      </c>
    </row>
    <row r="56" spans="2:13" s="79" customFormat="1" x14ac:dyDescent="0.25">
      <c r="B56" s="78"/>
      <c r="C56" s="21">
        <v>94588</v>
      </c>
      <c r="D56" s="20">
        <v>44897</v>
      </c>
      <c r="E56" s="141" t="s">
        <v>125</v>
      </c>
      <c r="F56" s="19"/>
      <c r="G56" s="19"/>
      <c r="H56" s="20"/>
      <c r="I56" s="19"/>
      <c r="J56" s="20"/>
      <c r="K56" s="19"/>
      <c r="L56" s="19"/>
      <c r="M56" s="22"/>
    </row>
    <row r="57" spans="2:13" ht="25.5" x14ac:dyDescent="0.25">
      <c r="B57" s="71">
        <v>35</v>
      </c>
      <c r="C57" s="65">
        <v>57007</v>
      </c>
      <c r="D57" s="66">
        <v>44762</v>
      </c>
      <c r="E57" s="137" t="s">
        <v>183</v>
      </c>
      <c r="F57" s="67" t="s">
        <v>56</v>
      </c>
      <c r="G57" s="29"/>
      <c r="H57" s="67"/>
      <c r="I57" s="65" t="s">
        <v>169</v>
      </c>
      <c r="J57" s="66">
        <v>44789</v>
      </c>
      <c r="K57" s="65" t="s">
        <v>10</v>
      </c>
      <c r="L57" s="65" t="s">
        <v>53</v>
      </c>
      <c r="M57" s="70" t="s">
        <v>54</v>
      </c>
    </row>
    <row r="58" spans="2:13" x14ac:dyDescent="0.25">
      <c r="B58" s="78">
        <v>36</v>
      </c>
      <c r="C58" s="59">
        <v>57777</v>
      </c>
      <c r="D58" s="60">
        <v>44764</v>
      </c>
      <c r="E58" s="136" t="s">
        <v>139</v>
      </c>
      <c r="F58" s="61" t="s">
        <v>68</v>
      </c>
      <c r="G58" s="33" t="s">
        <v>165</v>
      </c>
      <c r="H58" s="60">
        <v>44798</v>
      </c>
      <c r="I58" s="59" t="s">
        <v>168</v>
      </c>
      <c r="J58" s="60">
        <v>44806</v>
      </c>
      <c r="K58" s="59" t="s">
        <v>71</v>
      </c>
      <c r="L58" s="59" t="s">
        <v>58</v>
      </c>
      <c r="M58" s="62" t="s">
        <v>54</v>
      </c>
    </row>
    <row r="59" spans="2:13" x14ac:dyDescent="0.25">
      <c r="B59" s="63">
        <v>37</v>
      </c>
      <c r="C59" s="59">
        <v>58001</v>
      </c>
      <c r="D59" s="60">
        <v>44767</v>
      </c>
      <c r="E59" s="136" t="s">
        <v>140</v>
      </c>
      <c r="F59" s="61" t="s">
        <v>141</v>
      </c>
      <c r="G59" s="33" t="s">
        <v>166</v>
      </c>
      <c r="H59" s="60">
        <v>44806</v>
      </c>
      <c r="I59" s="59" t="s">
        <v>167</v>
      </c>
      <c r="J59" s="60">
        <v>44833</v>
      </c>
      <c r="K59" s="59" t="s">
        <v>10</v>
      </c>
      <c r="L59" s="59" t="s">
        <v>58</v>
      </c>
      <c r="M59" s="62" t="s">
        <v>54</v>
      </c>
    </row>
    <row r="60" spans="2:13" ht="25.5" x14ac:dyDescent="0.25">
      <c r="B60" s="78">
        <v>38</v>
      </c>
      <c r="C60" s="59">
        <v>64391</v>
      </c>
      <c r="D60" s="60">
        <v>44791</v>
      </c>
      <c r="E60" s="136" t="s">
        <v>142</v>
      </c>
      <c r="F60" s="61" t="s">
        <v>90</v>
      </c>
      <c r="G60" s="35"/>
      <c r="H60" s="61"/>
      <c r="I60" s="59" t="s">
        <v>170</v>
      </c>
      <c r="J60" s="60">
        <v>44806</v>
      </c>
      <c r="K60" s="59" t="s">
        <v>71</v>
      </c>
      <c r="L60" s="59" t="s">
        <v>149</v>
      </c>
      <c r="M60" s="62" t="s">
        <v>54</v>
      </c>
    </row>
    <row r="61" spans="2:13" x14ac:dyDescent="0.25">
      <c r="B61" s="63">
        <v>39</v>
      </c>
      <c r="C61" s="59">
        <v>65226</v>
      </c>
      <c r="D61" s="60">
        <v>44796</v>
      </c>
      <c r="E61" s="136" t="s">
        <v>143</v>
      </c>
      <c r="F61" s="61" t="s">
        <v>90</v>
      </c>
      <c r="G61" s="35"/>
      <c r="H61" s="61"/>
      <c r="I61" s="59" t="s">
        <v>171</v>
      </c>
      <c r="J61" s="60">
        <v>44806</v>
      </c>
      <c r="K61" s="59" t="s">
        <v>71</v>
      </c>
      <c r="L61" s="59" t="s">
        <v>149</v>
      </c>
      <c r="M61" s="62" t="s">
        <v>54</v>
      </c>
    </row>
    <row r="62" spans="2:13" ht="25.5" x14ac:dyDescent="0.25">
      <c r="B62" s="82">
        <v>40</v>
      </c>
      <c r="C62" s="65">
        <v>73956</v>
      </c>
      <c r="D62" s="66">
        <v>44824</v>
      </c>
      <c r="E62" s="137" t="s">
        <v>144</v>
      </c>
      <c r="F62" s="67" t="s">
        <v>90</v>
      </c>
      <c r="G62" s="29"/>
      <c r="H62" s="67"/>
      <c r="I62" s="65" t="s">
        <v>172</v>
      </c>
      <c r="J62" s="66">
        <v>44833</v>
      </c>
      <c r="K62" s="65" t="s">
        <v>82</v>
      </c>
      <c r="L62" s="65" t="s">
        <v>149</v>
      </c>
      <c r="M62" s="70" t="s">
        <v>54</v>
      </c>
    </row>
    <row r="63" spans="2:13" ht="25.5" x14ac:dyDescent="0.25">
      <c r="B63" s="63">
        <v>41</v>
      </c>
      <c r="C63" s="59">
        <v>72584</v>
      </c>
      <c r="D63" s="60">
        <v>44819</v>
      </c>
      <c r="E63" s="136" t="s">
        <v>146</v>
      </c>
      <c r="F63" s="61" t="s">
        <v>113</v>
      </c>
      <c r="G63" s="35"/>
      <c r="H63" s="61"/>
      <c r="I63" s="59" t="s">
        <v>173</v>
      </c>
      <c r="J63" s="60">
        <v>44841</v>
      </c>
      <c r="K63" s="59" t="s">
        <v>10</v>
      </c>
      <c r="L63" s="59" t="s">
        <v>53</v>
      </c>
      <c r="M63" s="62" t="s">
        <v>54</v>
      </c>
    </row>
    <row r="64" spans="2:13" ht="25.5" x14ac:dyDescent="0.25">
      <c r="B64" s="78">
        <v>42</v>
      </c>
      <c r="C64" s="59">
        <v>75164</v>
      </c>
      <c r="D64" s="60">
        <v>44830</v>
      </c>
      <c r="E64" s="136" t="s">
        <v>147</v>
      </c>
      <c r="F64" s="61" t="s">
        <v>56</v>
      </c>
      <c r="G64" s="35"/>
      <c r="H64" s="61"/>
      <c r="I64" s="59" t="s">
        <v>174</v>
      </c>
      <c r="J64" s="60">
        <v>44841</v>
      </c>
      <c r="K64" s="59" t="s">
        <v>71</v>
      </c>
      <c r="L64" s="59" t="s">
        <v>149</v>
      </c>
      <c r="M64" s="62" t="s">
        <v>54</v>
      </c>
    </row>
    <row r="65" spans="2:13" ht="25.5" x14ac:dyDescent="0.25">
      <c r="B65" s="63">
        <v>43</v>
      </c>
      <c r="C65" s="59">
        <v>73794</v>
      </c>
      <c r="D65" s="60">
        <v>44824</v>
      </c>
      <c r="E65" s="136" t="s">
        <v>148</v>
      </c>
      <c r="F65" s="61" t="s">
        <v>56</v>
      </c>
      <c r="G65" s="35"/>
      <c r="H65" s="61"/>
      <c r="I65" s="59" t="s">
        <v>175</v>
      </c>
      <c r="J65" s="60">
        <v>44841</v>
      </c>
      <c r="K65" s="59" t="s">
        <v>9</v>
      </c>
      <c r="L65" s="59" t="s">
        <v>149</v>
      </c>
      <c r="M65" s="62" t="s">
        <v>54</v>
      </c>
    </row>
    <row r="66" spans="2:13" ht="25.5" x14ac:dyDescent="0.25">
      <c r="B66" s="78">
        <v>44</v>
      </c>
      <c r="C66" s="59">
        <v>78155</v>
      </c>
      <c r="D66" s="60">
        <v>44839</v>
      </c>
      <c r="E66" s="136" t="s">
        <v>152</v>
      </c>
      <c r="F66" s="61" t="s">
        <v>56</v>
      </c>
      <c r="G66" s="21"/>
      <c r="H66" s="61"/>
      <c r="I66" s="59" t="s">
        <v>153</v>
      </c>
      <c r="J66" s="60">
        <v>44852</v>
      </c>
      <c r="K66" s="59" t="s">
        <v>10</v>
      </c>
      <c r="L66" s="59" t="s">
        <v>53</v>
      </c>
      <c r="M66" s="62" t="s">
        <v>54</v>
      </c>
    </row>
    <row r="67" spans="2:13" hidden="1" x14ac:dyDescent="0.25">
      <c r="B67" s="63"/>
      <c r="C67" s="33">
        <v>85998</v>
      </c>
      <c r="D67" s="34">
        <v>44868</v>
      </c>
      <c r="E67" s="135" t="s">
        <v>188</v>
      </c>
      <c r="F67" s="21" t="s">
        <v>56</v>
      </c>
      <c r="G67" s="19"/>
      <c r="H67" s="19"/>
      <c r="I67" s="19" t="s">
        <v>190</v>
      </c>
      <c r="J67" s="34">
        <v>44875</v>
      </c>
      <c r="K67" s="19" t="s">
        <v>10</v>
      </c>
      <c r="L67" s="19" t="s">
        <v>53</v>
      </c>
      <c r="M67" s="22" t="s">
        <v>54</v>
      </c>
    </row>
    <row r="68" spans="2:13" hidden="1" x14ac:dyDescent="0.25">
      <c r="B68" s="78"/>
      <c r="C68" s="42">
        <v>88726</v>
      </c>
      <c r="D68" s="43">
        <v>44879</v>
      </c>
      <c r="E68" s="135" t="s">
        <v>196</v>
      </c>
      <c r="F68" s="21" t="s">
        <v>56</v>
      </c>
      <c r="G68" s="42"/>
      <c r="H68" s="42"/>
      <c r="I68" s="42" t="s">
        <v>197</v>
      </c>
      <c r="J68" s="43">
        <v>44887</v>
      </c>
      <c r="K68" s="42" t="s">
        <v>198</v>
      </c>
      <c r="L68" s="42" t="s">
        <v>149</v>
      </c>
      <c r="M68" s="44" t="s">
        <v>54</v>
      </c>
    </row>
    <row r="69" spans="2:13" ht="38.25" x14ac:dyDescent="0.25">
      <c r="B69" s="71">
        <v>45</v>
      </c>
      <c r="C69" s="64">
        <v>86374</v>
      </c>
      <c r="D69" s="66">
        <v>44869</v>
      </c>
      <c r="E69" s="137" t="s">
        <v>189</v>
      </c>
      <c r="F69" s="67" t="s">
        <v>56</v>
      </c>
      <c r="G69" s="28"/>
      <c r="H69" s="65"/>
      <c r="I69" s="65" t="s">
        <v>199</v>
      </c>
      <c r="J69" s="66">
        <v>44888</v>
      </c>
      <c r="K69" s="65" t="s">
        <v>200</v>
      </c>
      <c r="L69" s="65" t="s">
        <v>53</v>
      </c>
      <c r="M69" s="70" t="s">
        <v>54</v>
      </c>
    </row>
    <row r="70" spans="2:13" ht="38.25" x14ac:dyDescent="0.25">
      <c r="B70" s="82">
        <v>46</v>
      </c>
      <c r="C70" s="64">
        <v>86381</v>
      </c>
      <c r="D70" s="66">
        <v>44869</v>
      </c>
      <c r="E70" s="137" t="s">
        <v>189</v>
      </c>
      <c r="F70" s="67" t="s">
        <v>56</v>
      </c>
      <c r="G70" s="28"/>
      <c r="H70" s="65"/>
      <c r="I70" s="65" t="s">
        <v>201</v>
      </c>
      <c r="J70" s="66">
        <v>44887</v>
      </c>
      <c r="K70" s="65" t="s">
        <v>200</v>
      </c>
      <c r="L70" s="65" t="s">
        <v>53</v>
      </c>
      <c r="M70" s="70" t="s">
        <v>54</v>
      </c>
    </row>
    <row r="71" spans="2:13" x14ac:dyDescent="0.25">
      <c r="B71" s="63">
        <v>47</v>
      </c>
      <c r="C71" s="59">
        <v>85780</v>
      </c>
      <c r="D71" s="60">
        <v>44868</v>
      </c>
      <c r="E71" s="136" t="s">
        <v>191</v>
      </c>
      <c r="F71" s="61" t="s">
        <v>51</v>
      </c>
      <c r="G71" s="19"/>
      <c r="H71" s="59"/>
      <c r="I71" s="59" t="s">
        <v>195</v>
      </c>
      <c r="J71" s="60">
        <v>44879</v>
      </c>
      <c r="K71" s="59" t="s">
        <v>192</v>
      </c>
      <c r="L71" s="59" t="s">
        <v>53</v>
      </c>
      <c r="M71" s="62" t="s">
        <v>54</v>
      </c>
    </row>
    <row r="72" spans="2:13" x14ac:dyDescent="0.25">
      <c r="B72" s="78">
        <v>48</v>
      </c>
      <c r="C72" s="59">
        <v>87303</v>
      </c>
      <c r="D72" s="60">
        <v>44873</v>
      </c>
      <c r="E72" s="136" t="s">
        <v>193</v>
      </c>
      <c r="F72" s="61" t="s">
        <v>90</v>
      </c>
      <c r="G72" s="19"/>
      <c r="H72" s="59"/>
      <c r="I72" s="59" t="s">
        <v>194</v>
      </c>
      <c r="J72" s="60">
        <v>44879</v>
      </c>
      <c r="K72" s="59" t="s">
        <v>10</v>
      </c>
      <c r="L72" s="59" t="s">
        <v>53</v>
      </c>
      <c r="M72" s="62" t="s">
        <v>54</v>
      </c>
    </row>
    <row r="73" spans="2:13" ht="33" customHeight="1" x14ac:dyDescent="0.25">
      <c r="B73" s="63">
        <v>49</v>
      </c>
      <c r="C73" s="73">
        <v>93600</v>
      </c>
      <c r="D73" s="74">
        <v>44894</v>
      </c>
      <c r="E73" s="143" t="s">
        <v>202</v>
      </c>
      <c r="F73" s="75" t="s">
        <v>56</v>
      </c>
      <c r="G73" s="36"/>
      <c r="H73" s="73"/>
      <c r="I73" s="73" t="s">
        <v>203</v>
      </c>
      <c r="J73" s="74">
        <v>44922</v>
      </c>
      <c r="K73" s="73" t="s">
        <v>10</v>
      </c>
      <c r="L73" s="73" t="s">
        <v>53</v>
      </c>
      <c r="M73" s="76" t="s">
        <v>54</v>
      </c>
    </row>
    <row r="76" spans="2:13" x14ac:dyDescent="0.25">
      <c r="D76">
        <f>5*0.22</f>
        <v>1.1000000000000001</v>
      </c>
    </row>
  </sheetData>
  <printOptions horizontalCentered="1"/>
  <pageMargins left="0.25" right="0.25" top="0.75" bottom="0.75" header="0.3" footer="0.3"/>
  <pageSetup paperSize="9" scale="51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L34"/>
  <sheetViews>
    <sheetView workbookViewId="0">
      <selection activeCell="E19" sqref="E19"/>
    </sheetView>
  </sheetViews>
  <sheetFormatPr baseColWidth="10" defaultRowHeight="15" x14ac:dyDescent="0.25"/>
  <cols>
    <col min="1" max="1" width="11.42578125" bestFit="1" customWidth="1"/>
    <col min="2" max="2" width="16.140625" style="8" bestFit="1" customWidth="1"/>
  </cols>
  <sheetData>
    <row r="1" spans="1:2" x14ac:dyDescent="0.25">
      <c r="A1" s="85" t="s">
        <v>36</v>
      </c>
      <c r="B1" s="86" t="s">
        <v>37</v>
      </c>
    </row>
    <row r="2" spans="1:2" x14ac:dyDescent="0.25">
      <c r="A2" s="87" t="s">
        <v>12</v>
      </c>
      <c r="B2" s="88">
        <v>1</v>
      </c>
    </row>
    <row r="3" spans="1:2" x14ac:dyDescent="0.25">
      <c r="A3" s="87" t="s">
        <v>13</v>
      </c>
      <c r="B3" s="88">
        <v>2</v>
      </c>
    </row>
    <row r="4" spans="1:2" x14ac:dyDescent="0.25">
      <c r="A4" s="87" t="s">
        <v>14</v>
      </c>
      <c r="B4" s="88">
        <v>9</v>
      </c>
    </row>
    <row r="5" spans="1:2" x14ac:dyDescent="0.25">
      <c r="A5" s="87" t="s">
        <v>15</v>
      </c>
      <c r="B5" s="88">
        <v>5</v>
      </c>
    </row>
    <row r="6" spans="1:2" x14ac:dyDescent="0.25">
      <c r="A6" s="87" t="s">
        <v>16</v>
      </c>
      <c r="B6" s="88">
        <v>4</v>
      </c>
    </row>
    <row r="7" spans="1:2" x14ac:dyDescent="0.25">
      <c r="A7" s="87" t="s">
        <v>17</v>
      </c>
      <c r="B7" s="88">
        <v>6</v>
      </c>
    </row>
    <row r="8" spans="1:2" x14ac:dyDescent="0.25">
      <c r="A8" s="87" t="s">
        <v>18</v>
      </c>
      <c r="B8" s="88">
        <v>4</v>
      </c>
    </row>
    <row r="9" spans="1:2" x14ac:dyDescent="0.25">
      <c r="A9" s="87" t="s">
        <v>19</v>
      </c>
      <c r="B9" s="88">
        <v>2</v>
      </c>
    </row>
    <row r="10" spans="1:2" x14ac:dyDescent="0.25">
      <c r="A10" s="87" t="s">
        <v>20</v>
      </c>
      <c r="B10" s="88">
        <v>4</v>
      </c>
    </row>
    <row r="11" spans="1:2" x14ac:dyDescent="0.25">
      <c r="A11" s="87" t="s">
        <v>21</v>
      </c>
      <c r="B11" s="88">
        <v>1</v>
      </c>
    </row>
    <row r="12" spans="1:2" x14ac:dyDescent="0.25">
      <c r="A12" s="87" t="s">
        <v>22</v>
      </c>
      <c r="B12" s="88">
        <v>5</v>
      </c>
    </row>
    <row r="13" spans="1:2" ht="15.75" thickBot="1" x14ac:dyDescent="0.3">
      <c r="A13" s="87" t="s">
        <v>23</v>
      </c>
      <c r="B13" s="88">
        <v>3</v>
      </c>
    </row>
    <row r="14" spans="1:2" ht="15.75" thickBot="1" x14ac:dyDescent="0.3">
      <c r="A14" s="89" t="s">
        <v>48</v>
      </c>
      <c r="B14" s="90">
        <f>SUM(B2:B13)</f>
        <v>46</v>
      </c>
    </row>
    <row r="25" spans="3:12" x14ac:dyDescent="0.25">
      <c r="C25" s="4"/>
      <c r="D25" s="3"/>
    </row>
    <row r="27" spans="3:12" x14ac:dyDescent="0.25">
      <c r="H27" s="144"/>
      <c r="I27" s="144"/>
      <c r="J27" s="144"/>
      <c r="K27" s="144"/>
      <c r="L27" s="144"/>
    </row>
    <row r="34" spans="1:1" x14ac:dyDescent="0.25">
      <c r="A34" s="2"/>
    </row>
  </sheetData>
  <mergeCells count="1">
    <mergeCell ref="H27:L27"/>
  </mergeCell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C14"/>
  <sheetViews>
    <sheetView zoomScaleNormal="100" workbookViewId="0">
      <selection activeCell="D29" sqref="D29"/>
    </sheetView>
  </sheetViews>
  <sheetFormatPr baseColWidth="10" defaultRowHeight="15" x14ac:dyDescent="0.25"/>
  <cols>
    <col min="1" max="1" width="28.140625" bestFit="1" customWidth="1"/>
    <col min="2" max="2" width="15.5703125" bestFit="1" customWidth="1"/>
    <col min="3" max="3" width="20.140625" style="8" bestFit="1" customWidth="1"/>
  </cols>
  <sheetData>
    <row r="1" spans="1:3" x14ac:dyDescent="0.25">
      <c r="A1" s="91" t="s">
        <v>38</v>
      </c>
      <c r="B1" s="92" t="s">
        <v>37</v>
      </c>
      <c r="C1" s="92" t="s">
        <v>39</v>
      </c>
    </row>
    <row r="2" spans="1:3" x14ac:dyDescent="0.25">
      <c r="A2" s="98" t="s">
        <v>28</v>
      </c>
      <c r="B2" s="99">
        <v>8</v>
      </c>
      <c r="C2" s="100">
        <f>B2/B5</f>
        <v>0.18604651162790697</v>
      </c>
    </row>
    <row r="3" spans="1:3" x14ac:dyDescent="0.25">
      <c r="A3" s="98" t="s">
        <v>27</v>
      </c>
      <c r="B3" s="99">
        <v>21</v>
      </c>
      <c r="C3" s="100">
        <f>B3/B5</f>
        <v>0.48837209302325579</v>
      </c>
    </row>
    <row r="4" spans="1:3" ht="15.75" thickBot="1" x14ac:dyDescent="0.3">
      <c r="A4" s="98" t="s">
        <v>26</v>
      </c>
      <c r="B4" s="99">
        <v>14</v>
      </c>
      <c r="C4" s="100">
        <f>B4/B5</f>
        <v>0.32558139534883723</v>
      </c>
    </row>
    <row r="5" spans="1:3" ht="15.75" thickBot="1" x14ac:dyDescent="0.3">
      <c r="A5" s="94" t="s">
        <v>182</v>
      </c>
      <c r="B5" s="95">
        <f>SUM(B2:B4)</f>
        <v>43</v>
      </c>
      <c r="C5" s="97">
        <f>SUM(C2:C4)</f>
        <v>1</v>
      </c>
    </row>
    <row r="6" spans="1:3" x14ac:dyDescent="0.25">
      <c r="A6" s="1"/>
    </row>
    <row r="8" spans="1:3" ht="15.75" thickBot="1" x14ac:dyDescent="0.3"/>
    <row r="9" spans="1:3" x14ac:dyDescent="0.25">
      <c r="A9" s="101" t="s">
        <v>180</v>
      </c>
      <c r="B9" s="102">
        <v>1</v>
      </c>
    </row>
    <row r="10" spans="1:3" ht="15.75" thickBot="1" x14ac:dyDescent="0.3">
      <c r="A10" s="103" t="s">
        <v>59</v>
      </c>
      <c r="B10" s="104">
        <v>5</v>
      </c>
    </row>
    <row r="11" spans="1:3" ht="15.75" thickBot="1" x14ac:dyDescent="0.3">
      <c r="A11" s="96" t="s">
        <v>181</v>
      </c>
      <c r="B11" s="105">
        <f>SUM(B9:B10)</f>
        <v>6</v>
      </c>
    </row>
    <row r="14" spans="1:3" x14ac:dyDescent="0.25">
      <c r="C14" s="9"/>
    </row>
  </sheetData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18"/>
  <sheetViews>
    <sheetView workbookViewId="0">
      <selection activeCell="A26" sqref="A26"/>
    </sheetView>
  </sheetViews>
  <sheetFormatPr baseColWidth="10" defaultRowHeight="15" x14ac:dyDescent="0.25"/>
  <cols>
    <col min="1" max="1" width="51.28515625" bestFit="1" customWidth="1"/>
    <col min="2" max="2" width="13.85546875" style="8" customWidth="1"/>
    <col min="3" max="3" width="13.85546875" style="13" customWidth="1"/>
    <col min="4" max="4" width="19.140625" bestFit="1" customWidth="1"/>
    <col min="5" max="5" width="42.28515625" bestFit="1" customWidth="1"/>
    <col min="6" max="6" width="13.42578125" bestFit="1" customWidth="1"/>
    <col min="7" max="7" width="17.7109375" bestFit="1" customWidth="1"/>
    <col min="8" max="8" width="9.140625" bestFit="1" customWidth="1"/>
    <col min="10" max="10" width="12.140625" bestFit="1" customWidth="1"/>
    <col min="11" max="11" width="16.42578125" bestFit="1" customWidth="1"/>
    <col min="12" max="12" width="3.7109375" customWidth="1"/>
    <col min="13" max="13" width="13.7109375" bestFit="1" customWidth="1"/>
    <col min="14" max="14" width="11" customWidth="1"/>
    <col min="15" max="15" width="6.5703125" customWidth="1"/>
    <col min="16" max="16" width="5.140625" customWidth="1"/>
  </cols>
  <sheetData>
    <row r="1" spans="1:3" ht="18" customHeight="1" x14ac:dyDescent="0.25">
      <c r="A1" s="113" t="s">
        <v>47</v>
      </c>
      <c r="B1" s="113" t="s">
        <v>37</v>
      </c>
      <c r="C1" s="106" t="s">
        <v>49</v>
      </c>
    </row>
    <row r="2" spans="1:3" x14ac:dyDescent="0.25">
      <c r="A2" s="107" t="s">
        <v>91</v>
      </c>
      <c r="B2" s="108">
        <v>5</v>
      </c>
      <c r="C2" s="109">
        <f>Tabla5[[#This Row],[NÚMERO]]/$B$16</f>
        <v>0.11627906976744186</v>
      </c>
    </row>
    <row r="3" spans="1:3" x14ac:dyDescent="0.25">
      <c r="A3" s="107" t="s">
        <v>11</v>
      </c>
      <c r="B3" s="108">
        <v>4</v>
      </c>
      <c r="C3" s="109">
        <f>Tabla5[[#This Row],[NÚMERO]]/$B$16</f>
        <v>9.3023255813953487E-2</v>
      </c>
    </row>
    <row r="4" spans="1:3" x14ac:dyDescent="0.25">
      <c r="A4" s="107" t="s">
        <v>77</v>
      </c>
      <c r="B4" s="108">
        <v>1</v>
      </c>
      <c r="C4" s="109">
        <f>Tabla5[[#This Row],[NÚMERO]]/$B$16</f>
        <v>2.3255813953488372E-2</v>
      </c>
    </row>
    <row r="5" spans="1:3" x14ac:dyDescent="0.25">
      <c r="A5" s="107" t="s">
        <v>126</v>
      </c>
      <c r="B5" s="88">
        <v>1</v>
      </c>
      <c r="C5" s="109">
        <f>Tabla5[[#This Row],[NÚMERO]]/$B$16</f>
        <v>2.3255813953488372E-2</v>
      </c>
    </row>
    <row r="6" spans="1:3" x14ac:dyDescent="0.25">
      <c r="A6" s="107" t="s">
        <v>176</v>
      </c>
      <c r="B6" s="108">
        <v>1</v>
      </c>
      <c r="C6" s="109">
        <f>Tabla5[[#This Row],[NÚMERO]]/$B$16</f>
        <v>2.3255813953488372E-2</v>
      </c>
    </row>
    <row r="7" spans="1:3" x14ac:dyDescent="0.25">
      <c r="A7" s="107" t="s">
        <v>206</v>
      </c>
      <c r="B7" s="108">
        <v>1</v>
      </c>
      <c r="C7" s="109">
        <f>Tabla5[[#This Row],[NÚMERO]]/$B$16</f>
        <v>2.3255813953488372E-2</v>
      </c>
    </row>
    <row r="8" spans="1:3" x14ac:dyDescent="0.25">
      <c r="A8" s="107" t="s">
        <v>207</v>
      </c>
      <c r="B8" s="108">
        <v>1</v>
      </c>
      <c r="C8" s="109">
        <f>Tabla5[[#This Row],[NÚMERO]]/$B$16</f>
        <v>2.3255813953488372E-2</v>
      </c>
    </row>
    <row r="9" spans="1:3" x14ac:dyDescent="0.25">
      <c r="A9" s="107" t="s">
        <v>208</v>
      </c>
      <c r="B9" s="108">
        <v>8</v>
      </c>
      <c r="C9" s="109">
        <f>Tabla5[[#This Row],[NÚMERO]]/$B$16</f>
        <v>0.18604651162790697</v>
      </c>
    </row>
    <row r="10" spans="1:3" x14ac:dyDescent="0.25">
      <c r="A10" s="107" t="s">
        <v>209</v>
      </c>
      <c r="B10" s="108">
        <v>13</v>
      </c>
      <c r="C10" s="109">
        <f>Tabla5[[#This Row],[NÚMERO]]/$B$16</f>
        <v>0.30232558139534882</v>
      </c>
    </row>
    <row r="11" spans="1:3" x14ac:dyDescent="0.25">
      <c r="A11" s="107" t="s">
        <v>210</v>
      </c>
      <c r="B11" s="108">
        <v>1</v>
      </c>
      <c r="C11" s="109">
        <f>Tabla5[[#This Row],[NÚMERO]]/$B$16</f>
        <v>2.3255813953488372E-2</v>
      </c>
    </row>
    <row r="12" spans="1:3" x14ac:dyDescent="0.25">
      <c r="A12" s="107" t="s">
        <v>46</v>
      </c>
      <c r="B12" s="108">
        <v>4</v>
      </c>
      <c r="C12" s="109">
        <f>Tabla5[[#This Row],[NÚMERO]]/$B$16</f>
        <v>9.3023255813953487E-2</v>
      </c>
    </row>
    <row r="13" spans="1:3" x14ac:dyDescent="0.25">
      <c r="A13" s="107" t="s">
        <v>177</v>
      </c>
      <c r="B13" s="108">
        <v>1</v>
      </c>
      <c r="C13" s="109">
        <f>Tabla5[[#This Row],[NÚMERO]]/$B$16</f>
        <v>2.3255813953488372E-2</v>
      </c>
    </row>
    <row r="14" spans="1:3" x14ac:dyDescent="0.25">
      <c r="A14" s="107" t="s">
        <v>114</v>
      </c>
      <c r="B14" s="108">
        <v>1</v>
      </c>
      <c r="C14" s="109">
        <f>Tabla5[[#This Row],[NÚMERO]]/$B$16</f>
        <v>2.3255813953488372E-2</v>
      </c>
    </row>
    <row r="15" spans="1:3" x14ac:dyDescent="0.25">
      <c r="A15" s="107" t="s">
        <v>45</v>
      </c>
      <c r="B15" s="108">
        <v>1</v>
      </c>
      <c r="C15" s="109">
        <f>Tabla5[[#This Row],[NÚMERO]]/$B$16</f>
        <v>2.3255813953488372E-2</v>
      </c>
    </row>
    <row r="16" spans="1:3" x14ac:dyDescent="0.25">
      <c r="A16" s="110" t="s">
        <v>48</v>
      </c>
      <c r="B16" s="111">
        <f>SUBTOTAL(109,B2:B15)</f>
        <v>43</v>
      </c>
      <c r="C16" s="112">
        <f>Tabla5[[#This Row],[NÚMERO]]/$B$16</f>
        <v>1</v>
      </c>
    </row>
    <row r="17" spans="1:2" x14ac:dyDescent="0.25">
      <c r="A17" s="6"/>
      <c r="B17" s="7"/>
    </row>
    <row r="18" spans="1:2" x14ac:dyDescent="0.25">
      <c r="A18" s="6"/>
      <c r="B18" s="7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10"/>
  <sheetViews>
    <sheetView workbookViewId="0">
      <selection activeCell="B19" sqref="B19"/>
    </sheetView>
  </sheetViews>
  <sheetFormatPr baseColWidth="10" defaultRowHeight="15" x14ac:dyDescent="0.25"/>
  <cols>
    <col min="1" max="1" width="46.42578125" customWidth="1"/>
    <col min="2" max="2" width="13.28515625" style="11" bestFit="1" customWidth="1"/>
    <col min="3" max="3" width="17.85546875" style="11" bestFit="1" customWidth="1"/>
  </cols>
  <sheetData>
    <row r="1" spans="1:3" x14ac:dyDescent="0.25">
      <c r="A1" s="114" t="s">
        <v>40</v>
      </c>
      <c r="B1" s="115" t="s">
        <v>37</v>
      </c>
      <c r="C1" s="115" t="s">
        <v>39</v>
      </c>
    </row>
    <row r="2" spans="1:3" x14ac:dyDescent="0.25">
      <c r="A2" s="116" t="s">
        <v>41</v>
      </c>
      <c r="B2" s="117">
        <v>37</v>
      </c>
      <c r="C2" s="93">
        <f>B2/$B$4</f>
        <v>0.86046511627906974</v>
      </c>
    </row>
    <row r="3" spans="1:3" x14ac:dyDescent="0.25">
      <c r="A3" s="116" t="s">
        <v>42</v>
      </c>
      <c r="B3" s="117">
        <v>6</v>
      </c>
      <c r="C3" s="93">
        <f>B3/$B$4</f>
        <v>0.13953488372093023</v>
      </c>
    </row>
    <row r="4" spans="1:3" x14ac:dyDescent="0.25">
      <c r="A4" s="116" t="s">
        <v>48</v>
      </c>
      <c r="B4" s="117">
        <f>SUBTOTAL(109,B2:B3)</f>
        <v>43</v>
      </c>
      <c r="C4" s="93">
        <f>B4/$B$4</f>
        <v>1</v>
      </c>
    </row>
    <row r="8" spans="1:3" x14ac:dyDescent="0.25">
      <c r="A8" s="5"/>
      <c r="B8" s="10"/>
    </row>
    <row r="10" spans="1:3" x14ac:dyDescent="0.25">
      <c r="A10" s="5"/>
      <c r="B10" s="10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5"/>
  <sheetViews>
    <sheetView workbookViewId="0"/>
  </sheetViews>
  <sheetFormatPr baseColWidth="10" defaultRowHeight="15" x14ac:dyDescent="0.25"/>
  <cols>
    <col min="1" max="1" width="53.42578125" bestFit="1" customWidth="1"/>
    <col min="2" max="2" width="13.28515625" style="11" bestFit="1" customWidth="1"/>
    <col min="3" max="3" width="13.28515625" style="11" customWidth="1"/>
  </cols>
  <sheetData>
    <row r="1" spans="1:3" ht="19.5" customHeight="1" x14ac:dyDescent="0.25">
      <c r="A1" s="127" t="s">
        <v>212</v>
      </c>
      <c r="B1" s="120" t="s">
        <v>211</v>
      </c>
      <c r="C1" s="121" t="s">
        <v>49</v>
      </c>
    </row>
    <row r="2" spans="1:3" x14ac:dyDescent="0.25">
      <c r="A2" s="122" t="s">
        <v>30</v>
      </c>
      <c r="B2" s="119">
        <v>10</v>
      </c>
      <c r="C2" s="123">
        <f>Tabla7[[#This Row],[Número]]/$B$11</f>
        <v>0.25641025641025639</v>
      </c>
    </row>
    <row r="3" spans="1:3" x14ac:dyDescent="0.25">
      <c r="A3" s="122" t="s">
        <v>10</v>
      </c>
      <c r="B3" s="119">
        <v>11</v>
      </c>
      <c r="C3" s="123">
        <f>Tabla7[[#This Row],[Número]]/$B$11</f>
        <v>0.28205128205128205</v>
      </c>
    </row>
    <row r="4" spans="1:3" x14ac:dyDescent="0.25">
      <c r="A4" s="122" t="s">
        <v>31</v>
      </c>
      <c r="B4" s="119">
        <v>8</v>
      </c>
      <c r="C4" s="123">
        <f>Tabla7[[#This Row],[Número]]/$B$11</f>
        <v>0.20512820512820512</v>
      </c>
    </row>
    <row r="5" spans="1:3" x14ac:dyDescent="0.25">
      <c r="A5" s="122" t="s">
        <v>9</v>
      </c>
      <c r="B5" s="119">
        <v>1</v>
      </c>
      <c r="C5" s="123">
        <f>Tabla7[[#This Row],[Número]]/$B$11</f>
        <v>2.564102564102564E-2</v>
      </c>
    </row>
    <row r="6" spans="1:3" x14ac:dyDescent="0.25">
      <c r="A6" s="122" t="s">
        <v>32</v>
      </c>
      <c r="B6" s="119">
        <v>1</v>
      </c>
      <c r="C6" s="123">
        <f>Tabla7[[#This Row],[Número]]/$B$11</f>
        <v>2.564102564102564E-2</v>
      </c>
    </row>
    <row r="7" spans="1:3" x14ac:dyDescent="0.25">
      <c r="A7" s="122" t="s">
        <v>6</v>
      </c>
      <c r="B7" s="119">
        <v>7</v>
      </c>
      <c r="C7" s="123">
        <f>Tabla7[[#This Row],[Número]]/$B$11</f>
        <v>0.17948717948717949</v>
      </c>
    </row>
    <row r="8" spans="1:3" x14ac:dyDescent="0.25">
      <c r="A8" s="122" t="s">
        <v>33</v>
      </c>
      <c r="B8" s="119">
        <v>0</v>
      </c>
      <c r="C8" s="123">
        <f>Tabla7[[#This Row],[Número]]/$B$11</f>
        <v>0</v>
      </c>
    </row>
    <row r="9" spans="1:3" x14ac:dyDescent="0.25">
      <c r="A9" s="122" t="s">
        <v>29</v>
      </c>
      <c r="B9" s="119">
        <v>0</v>
      </c>
      <c r="C9" s="123">
        <f>Tabla7[[#This Row],[Número]]/$B$11</f>
        <v>0</v>
      </c>
    </row>
    <row r="10" spans="1:3" x14ac:dyDescent="0.25">
      <c r="A10" s="122" t="s">
        <v>192</v>
      </c>
      <c r="B10" s="119">
        <v>1</v>
      </c>
      <c r="C10" s="123">
        <f>Tabla7[[#This Row],[Número]]/$B$11</f>
        <v>2.564102564102564E-2</v>
      </c>
    </row>
    <row r="11" spans="1:3" ht="21.75" customHeight="1" x14ac:dyDescent="0.25">
      <c r="A11" s="124" t="s">
        <v>48</v>
      </c>
      <c r="B11" s="125">
        <f>SUBTOTAL(109,B2:B10)</f>
        <v>39</v>
      </c>
      <c r="C11" s="126">
        <f>SUBTOTAL(109,C2:C10)</f>
        <v>1</v>
      </c>
    </row>
    <row r="13" spans="1:3" x14ac:dyDescent="0.25">
      <c r="A13" t="s">
        <v>4</v>
      </c>
      <c r="B13" s="118">
        <v>15</v>
      </c>
    </row>
    <row r="14" spans="1:3" x14ac:dyDescent="0.25">
      <c r="A14" t="s">
        <v>217</v>
      </c>
      <c r="B14" s="118">
        <v>4</v>
      </c>
    </row>
    <row r="15" spans="1:3" x14ac:dyDescent="0.25">
      <c r="A15" t="s">
        <v>216</v>
      </c>
      <c r="B15" s="118">
        <f>B14+B11</f>
        <v>43</v>
      </c>
    </row>
    <row r="16" spans="1:3" x14ac:dyDescent="0.25">
      <c r="A16" s="9"/>
    </row>
    <row r="25" spans="4:4" x14ac:dyDescent="0.25">
      <c r="D25" s="50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11"/>
  <sheetViews>
    <sheetView workbookViewId="0">
      <selection activeCell="B29" sqref="B29"/>
    </sheetView>
  </sheetViews>
  <sheetFormatPr baseColWidth="10" defaultRowHeight="15" x14ac:dyDescent="0.25"/>
  <cols>
    <col min="1" max="1" width="35.5703125" customWidth="1"/>
    <col min="2" max="2" width="15.7109375" style="8" customWidth="1"/>
  </cols>
  <sheetData>
    <row r="1" spans="1:2" ht="24.75" customHeight="1" x14ac:dyDescent="0.25">
      <c r="A1" s="130" t="s">
        <v>43</v>
      </c>
      <c r="B1" s="130" t="s">
        <v>211</v>
      </c>
    </row>
    <row r="2" spans="1:2" x14ac:dyDescent="0.25">
      <c r="A2" s="128" t="s">
        <v>44</v>
      </c>
      <c r="B2" s="129">
        <v>4</v>
      </c>
    </row>
    <row r="3" spans="1:2" x14ac:dyDescent="0.25">
      <c r="A3" s="128" t="s">
        <v>24</v>
      </c>
      <c r="B3" s="129">
        <v>31</v>
      </c>
    </row>
    <row r="4" spans="1:2" x14ac:dyDescent="0.25">
      <c r="A4" s="128" t="s">
        <v>25</v>
      </c>
      <c r="B4" s="129">
        <v>8</v>
      </c>
    </row>
    <row r="5" spans="1:2" x14ac:dyDescent="0.25">
      <c r="A5" s="131" t="s">
        <v>48</v>
      </c>
      <c r="B5" s="132">
        <f>SUM(B2:B4)</f>
        <v>43</v>
      </c>
    </row>
    <row r="11" spans="1:2" x14ac:dyDescent="0.25">
      <c r="A11" s="1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RELACIÓN EXPEDIENTES 5701-2022</vt:lpstr>
      <vt:lpstr>Nº SOLICITUDES</vt:lpstr>
      <vt:lpstr>PERFIL SOLICITANTE</vt:lpstr>
      <vt:lpstr>SERVICIOS AFECTADOS</vt:lpstr>
      <vt:lpstr>MEDIO DE PRESENTACIÓN</vt:lpstr>
      <vt:lpstr>SENTIDO DE LAS RESOLUCIONES</vt:lpstr>
      <vt:lpstr>ESTADO SOLICITUDES</vt:lpstr>
      <vt:lpstr>'RELACIÓN EXPEDIENTES 5701-2022'!Área_de_impresión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2023-04-21T11:16:15Z</dcterms:modified>
</cp:coreProperties>
</file>