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</externalReferences>
  <definedNames>
    <definedName name="AltasArtesIndustriales">'[1]Artes Industriales - Altas'!$C$1:$C$65536</definedName>
    <definedName name="AltasEsculturas">'[1]Esculturas - Altas'!$C$1:$C$65536</definedName>
    <definedName name="AltasFotografias">'[1]Fotografía - Altas'!$C$1:$C$65536</definedName>
    <definedName name="AltasLapidas">'[1]Lápidas Conmemorativas - Altas'!$C$1:$C$65536</definedName>
    <definedName name="AltasObraGrafica">'[1]Obra Gráfica - Altas'!$C$1:$C$65536</definedName>
    <definedName name="AltasPinturas">'[1]Pinturas - Altas'!$C$1:$C$65536</definedName>
    <definedName name="ArtesIndustriales">'[1]Artes Industriales'!$C$1:$C$65536</definedName>
    <definedName name="BajasArtesIndustriales">'[1]Artes Industriales - Bajas'!$C$1:$C$65536</definedName>
    <definedName name="BajasEsculturas">'[1]Pinturas - Bajas'!$C$1:$C$65536</definedName>
    <definedName name="BajasFotografias">'[1]Fotografía - Bajas'!$C$1:$C$65536</definedName>
    <definedName name="BajasLapidas">'[1]Lápidas Conmemorativas - Bajas'!$C$1:$C$65536</definedName>
    <definedName name="BajasObraGrafica">'[1]Obra Gráfica - Bajas'!$C$1:$C$65536</definedName>
    <definedName name="Esculturas">[1]Esculturas!$C$1:$C$65536</definedName>
    <definedName name="Fotografias">[1]Fotografía!$C$1:$C$65536</definedName>
    <definedName name="inventario">[1]Resumen!$F$2</definedName>
    <definedName name="INVENTARIOS">[1]Resumen!$F$1</definedName>
    <definedName name="Lapidas">'[1]Lápidas Conmemorativas'!$C$1:$C$65536</definedName>
    <definedName name="ObraGrafica">'[1]Obra Gráfica'!$C$1:$C$65536</definedName>
    <definedName name="Pinturas">[1]Pinturas!$C$1:$C$65536</definedName>
    <definedName name="PinturasVariaciones">'[1]Pinturas - Variaciones'!$C$1:$C$65536</definedName>
    <definedName name="VariacionesArtesIndustriales">'[1]Artes Industriales- Variaciones'!$C$1:$C$65536</definedName>
    <definedName name="VariacionesEsculturas">'[1]Pinturas - Variaciones'!$C$1:$C$65536</definedName>
    <definedName name="VariacionesFotografias">'[1]Fotografía - Variaciones'!$C$1:$C$65536</definedName>
    <definedName name="VariacionesLapidas">'[1]Lápidas Conmemo. - Variaciones'!$C$1:$C$65536</definedName>
    <definedName name="VariacionesObraGrafica">'[1]Obra Gráfica - Variaciones'!$C$1:$C$65536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H6" i="1"/>
  <c r="G6" i="1"/>
  <c r="F6" i="1"/>
  <c r="E6" i="1"/>
  <c r="D6" i="1"/>
  <c r="C6" i="1"/>
  <c r="I6" i="1" s="1"/>
  <c r="B6" i="1"/>
  <c r="H5" i="1"/>
  <c r="G5" i="1"/>
  <c r="F5" i="1"/>
  <c r="E5" i="1"/>
  <c r="D5" i="1"/>
  <c r="C5" i="1"/>
  <c r="I5" i="1" s="1"/>
  <c r="B5" i="1"/>
  <c r="H4" i="1"/>
  <c r="G4" i="1"/>
  <c r="F4" i="1"/>
  <c r="E4" i="1"/>
  <c r="D4" i="1"/>
  <c r="C4" i="1"/>
  <c r="I4" i="1" s="1"/>
  <c r="B4" i="1"/>
  <c r="H3" i="1"/>
  <c r="H7" i="1" s="1"/>
  <c r="G3" i="1"/>
  <c r="G7" i="1" s="1"/>
  <c r="F3" i="1"/>
  <c r="F7" i="1" s="1"/>
  <c r="E3" i="1"/>
  <c r="E7" i="1" s="1"/>
  <c r="D3" i="1"/>
  <c r="D7" i="1" s="1"/>
  <c r="C3" i="1"/>
  <c r="I3" i="1" s="1"/>
  <c r="B3" i="1"/>
  <c r="C7" i="1" l="1"/>
  <c r="I7" i="1" s="1"/>
</calcChain>
</file>

<file path=xl/sharedStrings.xml><?xml version="1.0" encoding="utf-8"?>
<sst xmlns="http://schemas.openxmlformats.org/spreadsheetml/2006/main" count="9" uniqueCount="9">
  <si>
    <t>Volver a Resumen General</t>
  </si>
  <si>
    <t>MUEBLES CARÁCTER HISTÓRICO O ARTISTICO</t>
  </si>
  <si>
    <t>PINTURAS</t>
  </si>
  <si>
    <t>ESCULTURAS</t>
  </si>
  <si>
    <t>OBRA GRÁFICA</t>
  </si>
  <si>
    <t>ARTES INDUSTRIALES Y DECORATIVAS</t>
  </si>
  <si>
    <t>LAPIDAS CONMEMORATIVAS</t>
  </si>
  <si>
    <t>FOTOGRAFIA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</si>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</sst>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Existencias al 31-12-&quot;0000"/>
    <numFmt numFmtId="165" formatCode="&quot;Total Altas &quot;\ 0000"/>
    <numFmt numFmtId="166" formatCode="&quot;Total Bajas&quot;\ 0000"/>
    <numFmt numFmtId="167" formatCode="&quot;Total Variaciones&quot;\ 0000"/>
    <numFmt numFmtId="168" formatCode="&quot;Total Existencias al 31-12-&quot;0000"/>
  </numFmts>
  <fonts count="9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Haettenschweiler"/>
      <family val="2"/>
    </font>
    <font>
      <b/>
      <sz val="10"/>
      <color indexed="8"/>
      <name val="Haettenschweile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2" fillId="0" borderId="0" xfId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 shrinkToFit="1"/>
    </xf>
    <xf numFmtId="0" fontId="5" fillId="2" borderId="1" xfId="1" applyFont="1" applyFill="1" applyBorder="1" applyAlignment="1" applyProtection="1">
      <alignment horizontal="center" vertical="center" wrapText="1" shrinkToFit="1"/>
    </xf>
    <xf numFmtId="164" fontId="6" fillId="0" borderId="1" xfId="1" applyNumberFormat="1" applyFont="1" applyFill="1" applyBorder="1" applyAlignment="1" applyProtection="1">
      <alignment horizontal="left" vertical="center" wrapText="1" inden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 applyProtection="1">
      <alignment horizontal="left" vertical="center" wrapText="1" indent="1"/>
    </xf>
    <xf numFmtId="166" fontId="6" fillId="0" borderId="1" xfId="1" applyNumberFormat="1" applyFont="1" applyFill="1" applyBorder="1" applyAlignment="1" applyProtection="1">
      <alignment horizontal="left" vertical="center" wrapText="1" indent="1"/>
    </xf>
    <xf numFmtId="167" fontId="6" fillId="0" borderId="1" xfId="1" applyNumberFormat="1" applyFont="1" applyFill="1" applyBorder="1" applyAlignment="1" applyProtection="1">
      <alignment horizontal="left" vertical="center" wrapText="1" indent="1"/>
    </xf>
    <xf numFmtId="168" fontId="8" fillId="0" borderId="1" xfId="0" applyNumberFormat="1" applyFont="1" applyFill="1" applyBorder="1" applyAlignment="1">
      <alignment horizontal="left" vertical="center" wrapText="1" indent="1"/>
    </xf>
    <xf numFmtId="4" fontId="3" fillId="0" borderId="1" xfId="0" applyNumberFormat="1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NTARIO%20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incas Urbanas"/>
      <sheetName val="Fincas Urbanas - Altas"/>
      <sheetName val="Fincas Urbanas - Bajas"/>
      <sheetName val="Fincas Urbanas - Variaciones"/>
      <sheetName val="Fincas Urbanas - Resumen"/>
      <sheetName val="Fincas Rústicas"/>
      <sheetName val="Fincas Rústicas - Altas"/>
      <sheetName val="Fincas Rústicas - Bajas "/>
      <sheetName val="Fincas Rústicas - Variaciones"/>
      <sheetName val="Fincas Rústicas - Resumen"/>
      <sheetName val="Patrimonio Público del Suelo"/>
      <sheetName val="P. Público del Suelo - Altas"/>
      <sheetName val="P. Público del Suelo - Bajas"/>
      <sheetName val="P.Público del Suelo-Variaciones"/>
      <sheetName val="P. Público del Suelo - Resumen"/>
      <sheetName val="Derechos Reales"/>
      <sheetName val="Derechos Reales - Altas"/>
      <sheetName val="Derechos Reales - Bajas"/>
      <sheetName val="Derechos Reales - Variaciones"/>
      <sheetName val="Derechos Reales - Resumen"/>
      <sheetName val="Pinturas"/>
      <sheetName val="Pinturas - Altas"/>
      <sheetName val="Pinturas - Bajas"/>
      <sheetName val="Pinturas - Variaciones"/>
      <sheetName val="Pinturas - Resumen "/>
      <sheetName val="Esculturas"/>
      <sheetName val="Esculturas - Altas"/>
      <sheetName val="Esculturas - Bajas"/>
      <sheetName val="Esculturas - Variaciones"/>
      <sheetName val="Esculturas - Resumen"/>
      <sheetName val="Obra Gráfica"/>
      <sheetName val="Obra Gráfica - Altas"/>
      <sheetName val="Obra Gráfica - Bajas"/>
      <sheetName val="Obra Gráfica - Variaciones"/>
      <sheetName val="Obra Gráfica - Resumen"/>
      <sheetName val="Artes Industriales"/>
      <sheetName val="Artes Industriales - Altas"/>
      <sheetName val="Artes Industriales - Bajas"/>
      <sheetName val="Artes Industriales- Variaciones"/>
      <sheetName val="Artes Industriales - Resumen"/>
      <sheetName val="Lápidas Conmemorativas"/>
      <sheetName val="Lápidas Conmemorativas - Altas"/>
      <sheetName val="Lápidas Conmemorativas - Bajas"/>
      <sheetName val="Lápidas Conmemo. - Variaciones"/>
      <sheetName val="Lápidas Conmemorativas- Resumen"/>
      <sheetName val="Fotografía"/>
      <sheetName val="Fotografía - Altas"/>
      <sheetName val="Fotografía - Bajas"/>
      <sheetName val="Fotografía - Variaciones"/>
      <sheetName val="Fotografía - Resumen"/>
      <sheetName val="Muebles C. Histórico Artístico"/>
      <sheetName val="Valores Mobiliarios"/>
      <sheetName val="Valores Mobiliarios - Altas"/>
      <sheetName val="Valores Mobiliarios - Bajas"/>
      <sheetName val="Valores Mobiliarios-Variaciones"/>
      <sheetName val="Valores Mobiliarios - Resumen"/>
      <sheetName val="Propiedad Industrial e I"/>
      <sheetName val="Propiedad Industrial e I- Altas"/>
      <sheetName val="Propiedad Industrial e I- Bajas"/>
      <sheetName val="Propiedad Industrial - Variac."/>
      <sheetName val="Propiedad Industrial - Resumen"/>
      <sheetName val="Vehículos - Resumen"/>
      <sheetName val="Bienes Muebles"/>
      <sheetName val="Derechos Revertibles"/>
      <sheetName val="Derechos Revertibles - Altas"/>
      <sheetName val="Derechos Revertibles - Bajas"/>
    </sheetNames>
    <sheetDataSet>
      <sheetData sheetId="0">
        <row r="1">
          <cell r="F1" t="str">
            <v>2012 y 2013</v>
          </cell>
        </row>
        <row r="2">
          <cell r="F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 t="str">
            <v>IMPORTE</v>
          </cell>
        </row>
        <row r="5">
          <cell r="C5">
            <v>18030.36</v>
          </cell>
        </row>
        <row r="6">
          <cell r="C6">
            <v>6010.12</v>
          </cell>
        </row>
        <row r="7">
          <cell r="C7">
            <v>6010.12</v>
          </cell>
        </row>
        <row r="8">
          <cell r="C8">
            <v>6010.12</v>
          </cell>
        </row>
        <row r="9">
          <cell r="C9">
            <v>6010.12</v>
          </cell>
        </row>
        <row r="10">
          <cell r="C10">
            <v>6010.12</v>
          </cell>
        </row>
        <row r="11">
          <cell r="C11">
            <v>6010.12</v>
          </cell>
        </row>
        <row r="12">
          <cell r="C12">
            <v>6010.12</v>
          </cell>
        </row>
        <row r="13">
          <cell r="C13">
            <v>6010.12</v>
          </cell>
        </row>
        <row r="14">
          <cell r="C14">
            <v>6010.12</v>
          </cell>
        </row>
        <row r="15">
          <cell r="C15">
            <v>6010.12</v>
          </cell>
        </row>
        <row r="16">
          <cell r="C16">
            <v>6010.12</v>
          </cell>
        </row>
        <row r="17">
          <cell r="C17">
            <v>6010.12</v>
          </cell>
        </row>
        <row r="18">
          <cell r="C18">
            <v>6010.12</v>
          </cell>
        </row>
        <row r="19">
          <cell r="C19">
            <v>6010.12</v>
          </cell>
        </row>
        <row r="20">
          <cell r="C20">
            <v>51086.03</v>
          </cell>
        </row>
        <row r="21">
          <cell r="C21">
            <v>180.3</v>
          </cell>
        </row>
        <row r="22">
          <cell r="C22">
            <v>15025.3</v>
          </cell>
        </row>
        <row r="23">
          <cell r="C23">
            <v>420.71</v>
          </cell>
        </row>
        <row r="24">
          <cell r="C24">
            <v>420.71</v>
          </cell>
        </row>
        <row r="25">
          <cell r="C25">
            <v>6010.12</v>
          </cell>
        </row>
        <row r="26">
          <cell r="C26">
            <v>7212.15</v>
          </cell>
        </row>
        <row r="27">
          <cell r="C27">
            <v>9015.18</v>
          </cell>
        </row>
        <row r="28">
          <cell r="C28">
            <v>30050.61</v>
          </cell>
        </row>
        <row r="29">
          <cell r="C29">
            <v>1202.02</v>
          </cell>
        </row>
        <row r="30">
          <cell r="C30">
            <v>18030.36</v>
          </cell>
        </row>
        <row r="31">
          <cell r="C31">
            <v>14424.29</v>
          </cell>
        </row>
        <row r="32">
          <cell r="C32">
            <v>12020.24</v>
          </cell>
        </row>
        <row r="33">
          <cell r="C33">
            <v>15025.3</v>
          </cell>
        </row>
        <row r="34">
          <cell r="C34">
            <v>1502.53</v>
          </cell>
        </row>
        <row r="35">
          <cell r="C35">
            <v>450.76</v>
          </cell>
        </row>
        <row r="36">
          <cell r="C36">
            <v>4207.08</v>
          </cell>
        </row>
        <row r="37">
          <cell r="C37">
            <v>721.21</v>
          </cell>
        </row>
        <row r="38">
          <cell r="C38">
            <v>4207.08</v>
          </cell>
        </row>
        <row r="39">
          <cell r="C39">
            <v>601.01</v>
          </cell>
        </row>
        <row r="40">
          <cell r="C40">
            <v>3005.06</v>
          </cell>
        </row>
        <row r="41">
          <cell r="C41">
            <v>3906.58</v>
          </cell>
        </row>
        <row r="42">
          <cell r="C42">
            <v>12020.24</v>
          </cell>
        </row>
        <row r="43">
          <cell r="C43">
            <v>2704.55</v>
          </cell>
        </row>
        <row r="44">
          <cell r="C44">
            <v>4207.08</v>
          </cell>
        </row>
        <row r="45">
          <cell r="C45">
            <v>15025.3</v>
          </cell>
        </row>
        <row r="46">
          <cell r="C46">
            <v>1502.53</v>
          </cell>
        </row>
        <row r="47">
          <cell r="C47">
            <v>15025.3</v>
          </cell>
        </row>
        <row r="48">
          <cell r="C48">
            <v>601.01</v>
          </cell>
        </row>
        <row r="49">
          <cell r="C49">
            <v>2404.0500000000002</v>
          </cell>
        </row>
        <row r="50">
          <cell r="C50">
            <v>721.21</v>
          </cell>
        </row>
        <row r="51">
          <cell r="C51">
            <v>841.42</v>
          </cell>
        </row>
        <row r="52">
          <cell r="C52">
            <v>3005.06</v>
          </cell>
        </row>
        <row r="53">
          <cell r="C53">
            <v>18.03</v>
          </cell>
        </row>
        <row r="54">
          <cell r="C54">
            <v>1202.02</v>
          </cell>
        </row>
        <row r="55">
          <cell r="C55">
            <v>601.01</v>
          </cell>
        </row>
        <row r="56">
          <cell r="C56">
            <v>601.01</v>
          </cell>
        </row>
        <row r="57">
          <cell r="C57">
            <v>18.03</v>
          </cell>
        </row>
        <row r="58">
          <cell r="C58">
            <v>601.01</v>
          </cell>
        </row>
        <row r="59">
          <cell r="C59">
            <v>9015.18</v>
          </cell>
        </row>
        <row r="60">
          <cell r="C60">
            <v>1502.53</v>
          </cell>
        </row>
        <row r="61">
          <cell r="C61">
            <v>1202.02</v>
          </cell>
        </row>
        <row r="62">
          <cell r="C62">
            <v>300.51</v>
          </cell>
        </row>
        <row r="63">
          <cell r="C63">
            <v>480.81</v>
          </cell>
        </row>
        <row r="64">
          <cell r="C64">
            <v>450.76</v>
          </cell>
        </row>
        <row r="65">
          <cell r="C65">
            <v>1803.04</v>
          </cell>
        </row>
        <row r="66">
          <cell r="C66">
            <v>450.76</v>
          </cell>
        </row>
        <row r="67">
          <cell r="C67">
            <v>601.01</v>
          </cell>
        </row>
        <row r="68">
          <cell r="C68">
            <v>360.61</v>
          </cell>
        </row>
        <row r="69">
          <cell r="C69">
            <v>18.03</v>
          </cell>
        </row>
        <row r="70">
          <cell r="C70">
            <v>6010.12</v>
          </cell>
        </row>
        <row r="71">
          <cell r="C71">
            <v>3606.07</v>
          </cell>
        </row>
        <row r="72">
          <cell r="C72">
            <v>3606.07</v>
          </cell>
        </row>
        <row r="73">
          <cell r="C73">
            <v>540.91</v>
          </cell>
        </row>
        <row r="74">
          <cell r="C74">
            <v>12.02</v>
          </cell>
        </row>
        <row r="75">
          <cell r="C75">
            <v>901.52</v>
          </cell>
        </row>
        <row r="76">
          <cell r="C76">
            <v>721.21</v>
          </cell>
        </row>
        <row r="77">
          <cell r="C77">
            <v>901.52</v>
          </cell>
        </row>
        <row r="78">
          <cell r="C78">
            <v>4219.1000000000004</v>
          </cell>
        </row>
        <row r="79">
          <cell r="C79">
            <v>12.02</v>
          </cell>
        </row>
        <row r="80">
          <cell r="C80">
            <v>901.52</v>
          </cell>
        </row>
        <row r="81">
          <cell r="C81">
            <v>3606.07</v>
          </cell>
        </row>
        <row r="82">
          <cell r="C82">
            <v>1202.02</v>
          </cell>
        </row>
        <row r="83">
          <cell r="C83">
            <v>1502.53</v>
          </cell>
        </row>
        <row r="84">
          <cell r="C84">
            <v>4507.59</v>
          </cell>
        </row>
        <row r="85">
          <cell r="C85">
            <v>1202.02</v>
          </cell>
        </row>
        <row r="86">
          <cell r="C86">
            <v>2404.0500000000002</v>
          </cell>
        </row>
        <row r="87">
          <cell r="C87">
            <v>1202.02</v>
          </cell>
        </row>
        <row r="88">
          <cell r="C88">
            <v>3005.06</v>
          </cell>
        </row>
        <row r="89">
          <cell r="C89">
            <v>1051.77</v>
          </cell>
        </row>
        <row r="90">
          <cell r="C90">
            <v>3005.06</v>
          </cell>
        </row>
        <row r="91">
          <cell r="C91">
            <v>2103.54</v>
          </cell>
        </row>
        <row r="92">
          <cell r="C92">
            <v>360.61</v>
          </cell>
        </row>
        <row r="93">
          <cell r="C93">
            <v>360.61</v>
          </cell>
        </row>
        <row r="94">
          <cell r="C94">
            <v>18.03</v>
          </cell>
        </row>
        <row r="95">
          <cell r="C95">
            <v>2103.54</v>
          </cell>
        </row>
        <row r="96">
          <cell r="C96">
            <v>2704.55</v>
          </cell>
        </row>
        <row r="97">
          <cell r="C97">
            <v>901.52</v>
          </cell>
        </row>
        <row r="98">
          <cell r="C98">
            <v>1081.82</v>
          </cell>
        </row>
        <row r="99">
          <cell r="C99">
            <v>2103.54</v>
          </cell>
        </row>
        <row r="100">
          <cell r="C100">
            <v>1803.04</v>
          </cell>
        </row>
        <row r="101">
          <cell r="C101">
            <v>3005.06</v>
          </cell>
        </row>
        <row r="102">
          <cell r="C102">
            <v>1803.04</v>
          </cell>
        </row>
        <row r="103">
          <cell r="C103">
            <v>2103.54</v>
          </cell>
        </row>
        <row r="104">
          <cell r="C104">
            <v>450.76</v>
          </cell>
        </row>
        <row r="105">
          <cell r="C105">
            <v>901.52</v>
          </cell>
        </row>
        <row r="106">
          <cell r="C106">
            <v>9015.18</v>
          </cell>
        </row>
        <row r="107">
          <cell r="C107">
            <v>2103.54</v>
          </cell>
        </row>
        <row r="108">
          <cell r="C108">
            <v>721.21</v>
          </cell>
        </row>
        <row r="109">
          <cell r="C109">
            <v>12020.24</v>
          </cell>
        </row>
        <row r="110">
          <cell r="C110">
            <v>1803.04</v>
          </cell>
        </row>
        <row r="111">
          <cell r="C111">
            <v>901.52</v>
          </cell>
        </row>
        <row r="112">
          <cell r="C112">
            <v>12.02</v>
          </cell>
        </row>
        <row r="113">
          <cell r="C113">
            <v>1081.82</v>
          </cell>
        </row>
        <row r="114">
          <cell r="C114">
            <v>15025.3</v>
          </cell>
        </row>
        <row r="115">
          <cell r="C115">
            <v>5409.11</v>
          </cell>
        </row>
        <row r="116">
          <cell r="C116">
            <v>3305.57</v>
          </cell>
        </row>
        <row r="117">
          <cell r="C117">
            <v>24040.48</v>
          </cell>
        </row>
        <row r="118">
          <cell r="C118">
            <v>16828.34</v>
          </cell>
        </row>
        <row r="119">
          <cell r="C119">
            <v>12020.24</v>
          </cell>
        </row>
        <row r="120">
          <cell r="C120">
            <v>9015.18</v>
          </cell>
        </row>
        <row r="121">
          <cell r="C121">
            <v>3606.07</v>
          </cell>
        </row>
        <row r="122">
          <cell r="C122">
            <v>510.86</v>
          </cell>
        </row>
        <row r="123">
          <cell r="C123">
            <v>126.21</v>
          </cell>
        </row>
        <row r="124">
          <cell r="C124">
            <v>901.52</v>
          </cell>
        </row>
        <row r="125">
          <cell r="C125">
            <v>300.51</v>
          </cell>
        </row>
        <row r="126">
          <cell r="C126">
            <v>601.01</v>
          </cell>
        </row>
        <row r="127">
          <cell r="C127">
            <v>1502.53</v>
          </cell>
        </row>
        <row r="128">
          <cell r="C128">
            <v>721.21</v>
          </cell>
        </row>
        <row r="129">
          <cell r="C129">
            <v>15025.3</v>
          </cell>
        </row>
        <row r="130">
          <cell r="C130">
            <v>901.52</v>
          </cell>
        </row>
        <row r="131">
          <cell r="C131">
            <v>540.91</v>
          </cell>
        </row>
        <row r="132">
          <cell r="C132">
            <v>540.91</v>
          </cell>
        </row>
        <row r="133">
          <cell r="C133">
            <v>540.91</v>
          </cell>
        </row>
        <row r="134">
          <cell r="C134">
            <v>60.1</v>
          </cell>
        </row>
        <row r="135">
          <cell r="C135">
            <v>60.1</v>
          </cell>
        </row>
        <row r="136">
          <cell r="C136">
            <v>60.1</v>
          </cell>
        </row>
        <row r="137">
          <cell r="C137">
            <v>27045.54</v>
          </cell>
        </row>
        <row r="138">
          <cell r="C138">
            <v>1051.77</v>
          </cell>
        </row>
        <row r="139">
          <cell r="C139">
            <v>901.52</v>
          </cell>
        </row>
        <row r="140">
          <cell r="C140">
            <v>3906.58</v>
          </cell>
        </row>
        <row r="141">
          <cell r="C141">
            <v>3305.57</v>
          </cell>
        </row>
        <row r="142">
          <cell r="C142">
            <v>3005.06</v>
          </cell>
        </row>
        <row r="143">
          <cell r="C143">
            <v>6010.12</v>
          </cell>
        </row>
        <row r="144">
          <cell r="C144">
            <v>1803.04</v>
          </cell>
        </row>
        <row r="145">
          <cell r="C145">
            <v>1803.04</v>
          </cell>
        </row>
        <row r="146">
          <cell r="C146" t="str">
            <v xml:space="preserve"> </v>
          </cell>
        </row>
        <row r="147">
          <cell r="C147">
            <v>1292.18</v>
          </cell>
        </row>
        <row r="148">
          <cell r="C148">
            <v>601.01</v>
          </cell>
        </row>
        <row r="149">
          <cell r="C149">
            <v>601.01</v>
          </cell>
        </row>
        <row r="150">
          <cell r="C150">
            <v>1202.02</v>
          </cell>
        </row>
        <row r="151">
          <cell r="C151">
            <v>901.52</v>
          </cell>
        </row>
        <row r="152">
          <cell r="C152">
            <v>901.52</v>
          </cell>
        </row>
        <row r="153">
          <cell r="C153">
            <v>1502.53</v>
          </cell>
        </row>
        <row r="154">
          <cell r="C154">
            <v>0</v>
          </cell>
        </row>
        <row r="155">
          <cell r="C155">
            <v>30050.61</v>
          </cell>
        </row>
        <row r="156">
          <cell r="C156">
            <v>180.3</v>
          </cell>
        </row>
        <row r="157">
          <cell r="C157">
            <v>2404.0500000000002</v>
          </cell>
        </row>
        <row r="158">
          <cell r="C158">
            <v>3005.06</v>
          </cell>
        </row>
        <row r="159">
          <cell r="C159">
            <v>3305.57</v>
          </cell>
        </row>
        <row r="160">
          <cell r="C160">
            <v>18030.36</v>
          </cell>
        </row>
        <row r="161">
          <cell r="C161">
            <v>3606.07</v>
          </cell>
        </row>
        <row r="162">
          <cell r="C162">
            <v>2704.55</v>
          </cell>
        </row>
        <row r="163">
          <cell r="C163">
            <v>2704.55</v>
          </cell>
        </row>
        <row r="164">
          <cell r="C164">
            <v>1803.04</v>
          </cell>
        </row>
        <row r="165">
          <cell r="C165">
            <v>1502.53</v>
          </cell>
        </row>
        <row r="166">
          <cell r="C166">
            <v>901.52</v>
          </cell>
        </row>
        <row r="167">
          <cell r="C167">
            <v>3005.06</v>
          </cell>
        </row>
        <row r="168">
          <cell r="C168">
            <v>7212.15</v>
          </cell>
        </row>
        <row r="169">
          <cell r="C169">
            <v>721.21</v>
          </cell>
        </row>
        <row r="170">
          <cell r="C170">
            <v>360.61</v>
          </cell>
        </row>
        <row r="171">
          <cell r="C171">
            <v>180.3</v>
          </cell>
        </row>
        <row r="172">
          <cell r="C172">
            <v>360.61</v>
          </cell>
        </row>
        <row r="173">
          <cell r="C173">
            <v>1021.72</v>
          </cell>
        </row>
        <row r="174">
          <cell r="C174">
            <v>90.15</v>
          </cell>
        </row>
        <row r="175">
          <cell r="C175">
            <v>961.62</v>
          </cell>
        </row>
        <row r="176">
          <cell r="C176">
            <v>961.62</v>
          </cell>
        </row>
        <row r="177">
          <cell r="C177">
            <v>120.2</v>
          </cell>
        </row>
        <row r="178">
          <cell r="C178">
            <v>120.2</v>
          </cell>
        </row>
        <row r="179">
          <cell r="C179">
            <v>450.76</v>
          </cell>
        </row>
        <row r="180">
          <cell r="C180">
            <v>60.1</v>
          </cell>
        </row>
        <row r="181">
          <cell r="C181">
            <v>180.3</v>
          </cell>
        </row>
        <row r="182">
          <cell r="C182">
            <v>601.01</v>
          </cell>
        </row>
        <row r="183">
          <cell r="C183">
            <v>360.61</v>
          </cell>
        </row>
        <row r="184">
          <cell r="C184">
            <v>240.4</v>
          </cell>
        </row>
        <row r="185">
          <cell r="C185">
            <v>240.4</v>
          </cell>
        </row>
        <row r="186">
          <cell r="C186">
            <v>3005.06</v>
          </cell>
        </row>
        <row r="187">
          <cell r="C187">
            <v>3005.06</v>
          </cell>
        </row>
        <row r="188">
          <cell r="C188">
            <v>601.01</v>
          </cell>
        </row>
        <row r="189">
          <cell r="C189">
            <v>6010.12</v>
          </cell>
        </row>
        <row r="190">
          <cell r="C190">
            <v>841.42</v>
          </cell>
        </row>
        <row r="191">
          <cell r="C191">
            <v>1202.02</v>
          </cell>
        </row>
        <row r="192">
          <cell r="C192">
            <v>510.86</v>
          </cell>
        </row>
        <row r="193">
          <cell r="C193">
            <v>540.91</v>
          </cell>
        </row>
        <row r="194">
          <cell r="C194">
            <v>601.01</v>
          </cell>
        </row>
        <row r="195">
          <cell r="C195">
            <v>601.01</v>
          </cell>
        </row>
        <row r="196">
          <cell r="C196">
            <v>180.3</v>
          </cell>
        </row>
        <row r="197">
          <cell r="C197">
            <v>180.3</v>
          </cell>
        </row>
        <row r="198">
          <cell r="C198">
            <v>180.3</v>
          </cell>
        </row>
        <row r="199">
          <cell r="C199">
            <v>180.3</v>
          </cell>
        </row>
        <row r="200">
          <cell r="C200">
            <v>180.3</v>
          </cell>
        </row>
        <row r="201">
          <cell r="C201">
            <v>180.3</v>
          </cell>
        </row>
        <row r="202">
          <cell r="C202">
            <v>180.3</v>
          </cell>
        </row>
        <row r="203">
          <cell r="C203">
            <v>180.3</v>
          </cell>
        </row>
        <row r="204">
          <cell r="C204">
            <v>180.3</v>
          </cell>
        </row>
        <row r="205">
          <cell r="C205">
            <v>180.3</v>
          </cell>
        </row>
        <row r="206">
          <cell r="C206">
            <v>180.3</v>
          </cell>
        </row>
        <row r="207">
          <cell r="C207">
            <v>180.3</v>
          </cell>
        </row>
        <row r="208">
          <cell r="C208">
            <v>180.3</v>
          </cell>
        </row>
        <row r="209">
          <cell r="C209">
            <v>180.3</v>
          </cell>
        </row>
        <row r="210">
          <cell r="C210">
            <v>180.3</v>
          </cell>
        </row>
        <row r="211">
          <cell r="C211">
            <v>180.3</v>
          </cell>
        </row>
        <row r="212">
          <cell r="C212">
            <v>180.3</v>
          </cell>
        </row>
        <row r="213">
          <cell r="C213">
            <v>180.3</v>
          </cell>
        </row>
        <row r="214">
          <cell r="C214">
            <v>180.3</v>
          </cell>
        </row>
        <row r="215">
          <cell r="C215">
            <v>180.3</v>
          </cell>
        </row>
        <row r="216">
          <cell r="C216">
            <v>180.3</v>
          </cell>
        </row>
        <row r="217">
          <cell r="C217">
            <v>180.3</v>
          </cell>
        </row>
        <row r="218">
          <cell r="C218">
            <v>180.3</v>
          </cell>
        </row>
        <row r="219">
          <cell r="C219">
            <v>180.3</v>
          </cell>
        </row>
        <row r="220">
          <cell r="C220">
            <v>180.3</v>
          </cell>
        </row>
        <row r="221">
          <cell r="C221">
            <v>330.56</v>
          </cell>
        </row>
        <row r="222">
          <cell r="C222">
            <v>180.3</v>
          </cell>
        </row>
        <row r="223">
          <cell r="C223">
            <v>751.27</v>
          </cell>
        </row>
        <row r="224">
          <cell r="C224">
            <v>180.3</v>
          </cell>
        </row>
        <row r="225">
          <cell r="C225">
            <v>2404.0500000000002</v>
          </cell>
        </row>
        <row r="226">
          <cell r="C226">
            <v>90.15</v>
          </cell>
        </row>
        <row r="227">
          <cell r="C227">
            <v>601.01</v>
          </cell>
        </row>
        <row r="228">
          <cell r="C228">
            <v>691.16</v>
          </cell>
        </row>
        <row r="229">
          <cell r="C229">
            <v>270.45999999999998</v>
          </cell>
        </row>
        <row r="230">
          <cell r="C230">
            <v>270.45999999999998</v>
          </cell>
        </row>
        <row r="231">
          <cell r="C231">
            <v>270.45999999999998</v>
          </cell>
        </row>
        <row r="232">
          <cell r="C232">
            <v>450.76</v>
          </cell>
        </row>
        <row r="233">
          <cell r="C233">
            <v>150.25</v>
          </cell>
        </row>
        <row r="234">
          <cell r="C234">
            <v>90.15</v>
          </cell>
        </row>
        <row r="235">
          <cell r="C235">
            <v>300.51</v>
          </cell>
        </row>
        <row r="236">
          <cell r="C236">
            <v>601.01</v>
          </cell>
        </row>
        <row r="237">
          <cell r="C237">
            <v>1202.02</v>
          </cell>
        </row>
        <row r="238">
          <cell r="C238">
            <v>1202.02</v>
          </cell>
        </row>
        <row r="239">
          <cell r="C239">
            <v>1202.02</v>
          </cell>
        </row>
        <row r="240">
          <cell r="C240">
            <v>360.61</v>
          </cell>
        </row>
        <row r="241">
          <cell r="C241">
            <v>2103.54</v>
          </cell>
        </row>
        <row r="242">
          <cell r="C242">
            <v>2253.8000000000002</v>
          </cell>
        </row>
        <row r="243">
          <cell r="C243">
            <v>60.1</v>
          </cell>
        </row>
        <row r="244">
          <cell r="C244">
            <v>540.91</v>
          </cell>
        </row>
        <row r="245">
          <cell r="C245">
            <v>901.52</v>
          </cell>
        </row>
        <row r="246">
          <cell r="C246">
            <v>108.18</v>
          </cell>
        </row>
        <row r="247">
          <cell r="C247">
            <v>108.18</v>
          </cell>
        </row>
        <row r="248">
          <cell r="C248">
            <v>901.52</v>
          </cell>
        </row>
        <row r="249">
          <cell r="C249">
            <v>901.52</v>
          </cell>
        </row>
        <row r="250">
          <cell r="C250">
            <v>901.52</v>
          </cell>
        </row>
        <row r="251">
          <cell r="C251">
            <v>901.52</v>
          </cell>
        </row>
        <row r="252">
          <cell r="C252">
            <v>901.52</v>
          </cell>
        </row>
        <row r="253">
          <cell r="C253">
            <v>1051.77</v>
          </cell>
        </row>
        <row r="254">
          <cell r="C254">
            <v>60.1</v>
          </cell>
        </row>
        <row r="255">
          <cell r="C255">
            <v>150.25</v>
          </cell>
        </row>
        <row r="256">
          <cell r="C256">
            <v>180.3</v>
          </cell>
        </row>
        <row r="257">
          <cell r="C257">
            <v>901.52</v>
          </cell>
        </row>
        <row r="258">
          <cell r="C258">
            <v>1803.04</v>
          </cell>
        </row>
        <row r="259">
          <cell r="C259">
            <v>150.25</v>
          </cell>
        </row>
        <row r="260">
          <cell r="C260">
            <v>540.91</v>
          </cell>
        </row>
        <row r="261">
          <cell r="C261">
            <v>3606.07</v>
          </cell>
        </row>
        <row r="262">
          <cell r="C262">
            <v>601.01</v>
          </cell>
        </row>
        <row r="263">
          <cell r="C263">
            <v>15025.3</v>
          </cell>
        </row>
        <row r="264">
          <cell r="C264">
            <v>3005.06</v>
          </cell>
        </row>
        <row r="265">
          <cell r="C265">
            <v>1502.53</v>
          </cell>
        </row>
        <row r="266">
          <cell r="C266">
            <v>3305.57</v>
          </cell>
        </row>
        <row r="267">
          <cell r="C267">
            <v>2554.3000000000002</v>
          </cell>
        </row>
        <row r="268">
          <cell r="C268">
            <v>540.91</v>
          </cell>
        </row>
        <row r="269">
          <cell r="C269">
            <v>24040.48</v>
          </cell>
        </row>
        <row r="270">
          <cell r="C270">
            <v>30050.61</v>
          </cell>
        </row>
        <row r="271">
          <cell r="C271">
            <v>18030.36</v>
          </cell>
        </row>
        <row r="272">
          <cell r="C272">
            <v>662.32</v>
          </cell>
        </row>
        <row r="273">
          <cell r="C273">
            <v>1394.35</v>
          </cell>
        </row>
        <row r="274">
          <cell r="C274">
            <v>4221.8100000000004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28938.73</v>
          </cell>
        </row>
        <row r="278">
          <cell r="C278">
            <v>7813.16</v>
          </cell>
        </row>
        <row r="279">
          <cell r="C279">
            <v>4207.08</v>
          </cell>
        </row>
        <row r="280">
          <cell r="C280">
            <v>3695.88</v>
          </cell>
        </row>
        <row r="281">
          <cell r="C281">
            <v>871.47</v>
          </cell>
        </row>
        <row r="282">
          <cell r="C282">
            <v>2091.52</v>
          </cell>
        </row>
        <row r="283">
          <cell r="C283">
            <v>1394.35</v>
          </cell>
        </row>
        <row r="284">
          <cell r="C284">
            <v>0</v>
          </cell>
        </row>
        <row r="285">
          <cell r="C285">
            <v>1803.04</v>
          </cell>
        </row>
        <row r="286">
          <cell r="C286">
            <v>1502.53</v>
          </cell>
        </row>
        <row r="287">
          <cell r="C287" t="str">
            <v>NO CONSTA</v>
          </cell>
        </row>
        <row r="288">
          <cell r="C288" t="str">
            <v>NO CONSTA</v>
          </cell>
        </row>
        <row r="289">
          <cell r="C289">
            <v>7200</v>
          </cell>
        </row>
        <row r="290">
          <cell r="C290" t="str">
            <v>NO CONSTA</v>
          </cell>
        </row>
        <row r="291">
          <cell r="C291">
            <v>750</v>
          </cell>
        </row>
        <row r="292">
          <cell r="C292">
            <v>3000</v>
          </cell>
        </row>
        <row r="293">
          <cell r="C293">
            <v>2500</v>
          </cell>
        </row>
        <row r="294">
          <cell r="C294">
            <v>800</v>
          </cell>
        </row>
        <row r="295">
          <cell r="C295">
            <v>600</v>
          </cell>
        </row>
        <row r="296">
          <cell r="C296">
            <v>1800</v>
          </cell>
        </row>
        <row r="297">
          <cell r="C297">
            <v>3000</v>
          </cell>
        </row>
        <row r="298">
          <cell r="C298">
            <v>500</v>
          </cell>
        </row>
        <row r="299">
          <cell r="C299">
            <v>800</v>
          </cell>
        </row>
        <row r="300">
          <cell r="C300">
            <v>200</v>
          </cell>
        </row>
        <row r="301">
          <cell r="C301">
            <v>228</v>
          </cell>
        </row>
        <row r="302">
          <cell r="C302">
            <v>350</v>
          </cell>
        </row>
        <row r="303">
          <cell r="C303">
            <v>800</v>
          </cell>
        </row>
        <row r="304">
          <cell r="C304">
            <v>950</v>
          </cell>
        </row>
        <row r="305">
          <cell r="C305">
            <v>500</v>
          </cell>
        </row>
        <row r="306">
          <cell r="C306">
            <v>720</v>
          </cell>
        </row>
        <row r="307">
          <cell r="C307">
            <v>210.35</v>
          </cell>
        </row>
        <row r="308">
          <cell r="C308">
            <v>900</v>
          </cell>
        </row>
        <row r="309">
          <cell r="C309">
            <v>400</v>
          </cell>
        </row>
        <row r="310">
          <cell r="C310">
            <v>160</v>
          </cell>
        </row>
        <row r="311">
          <cell r="C311">
            <v>1300</v>
          </cell>
        </row>
        <row r="312">
          <cell r="C312">
            <v>350</v>
          </cell>
        </row>
        <row r="313">
          <cell r="C313">
            <v>200</v>
          </cell>
        </row>
        <row r="314">
          <cell r="C314">
            <v>480</v>
          </cell>
        </row>
        <row r="315">
          <cell r="C315">
            <v>650</v>
          </cell>
        </row>
        <row r="316">
          <cell r="C316">
            <v>1800</v>
          </cell>
        </row>
        <row r="317">
          <cell r="C317">
            <v>450</v>
          </cell>
        </row>
        <row r="318">
          <cell r="C318">
            <v>2000</v>
          </cell>
        </row>
        <row r="319">
          <cell r="C319">
            <v>180</v>
          </cell>
        </row>
        <row r="320">
          <cell r="C320">
            <v>500</v>
          </cell>
        </row>
        <row r="321">
          <cell r="C321">
            <v>1800</v>
          </cell>
        </row>
        <row r="322">
          <cell r="C322">
            <v>480</v>
          </cell>
        </row>
        <row r="323">
          <cell r="C323">
            <v>300</v>
          </cell>
        </row>
        <row r="324">
          <cell r="C324">
            <v>600</v>
          </cell>
        </row>
        <row r="325">
          <cell r="C325">
            <v>300</v>
          </cell>
        </row>
        <row r="326">
          <cell r="C326">
            <v>600</v>
          </cell>
        </row>
        <row r="327">
          <cell r="C327">
            <v>1742.94</v>
          </cell>
        </row>
        <row r="328">
          <cell r="C328">
            <v>3000</v>
          </cell>
        </row>
        <row r="329">
          <cell r="C329">
            <v>2000</v>
          </cell>
        </row>
        <row r="330">
          <cell r="C330">
            <v>910</v>
          </cell>
        </row>
        <row r="331">
          <cell r="C331">
            <v>750</v>
          </cell>
        </row>
        <row r="332">
          <cell r="C332">
            <v>1200</v>
          </cell>
        </row>
        <row r="333">
          <cell r="C333">
            <v>1950</v>
          </cell>
        </row>
        <row r="334">
          <cell r="C334">
            <v>2200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4000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2900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360.61</v>
          </cell>
        </row>
        <row r="449">
          <cell r="C449">
            <v>360.61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995728.04000000283</v>
          </cell>
        </row>
      </sheetData>
      <sheetData sheetId="22">
        <row r="2">
          <cell r="C2" t="str">
            <v>IMPORTE</v>
          </cell>
        </row>
        <row r="3">
          <cell r="C3">
            <v>0</v>
          </cell>
        </row>
      </sheetData>
      <sheetData sheetId="23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24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25"/>
      <sheetData sheetId="26">
        <row r="4">
          <cell r="C4" t="str">
            <v>IMPORTE</v>
          </cell>
        </row>
        <row r="5">
          <cell r="C5">
            <v>4808.1000000000004</v>
          </cell>
        </row>
        <row r="6">
          <cell r="C6">
            <v>4207.08</v>
          </cell>
        </row>
        <row r="7">
          <cell r="C7">
            <v>3005.06</v>
          </cell>
        </row>
        <row r="8">
          <cell r="C8">
            <v>3606.07</v>
          </cell>
        </row>
        <row r="9">
          <cell r="C9">
            <v>6010.12</v>
          </cell>
        </row>
        <row r="10">
          <cell r="C10">
            <v>901.52</v>
          </cell>
        </row>
        <row r="11">
          <cell r="C11">
            <v>1803.04</v>
          </cell>
        </row>
        <row r="12">
          <cell r="C12">
            <v>3005.06</v>
          </cell>
        </row>
        <row r="13">
          <cell r="C13">
            <v>180.3</v>
          </cell>
        </row>
        <row r="14">
          <cell r="C14">
            <v>6010.12</v>
          </cell>
        </row>
        <row r="15">
          <cell r="C15">
            <v>6010.12</v>
          </cell>
        </row>
        <row r="16">
          <cell r="C16">
            <v>1803.04</v>
          </cell>
        </row>
        <row r="17">
          <cell r="C17">
            <v>1803.04</v>
          </cell>
        </row>
        <row r="18">
          <cell r="C18">
            <v>450.76</v>
          </cell>
        </row>
        <row r="19">
          <cell r="C19">
            <v>1803.04</v>
          </cell>
        </row>
        <row r="20">
          <cell r="C20">
            <v>7212.15</v>
          </cell>
        </row>
        <row r="21">
          <cell r="C21">
            <v>7212.15</v>
          </cell>
        </row>
        <row r="22">
          <cell r="C22">
            <v>601.01</v>
          </cell>
        </row>
        <row r="23">
          <cell r="C23">
            <v>4808.1000000000004</v>
          </cell>
        </row>
        <row r="24">
          <cell r="C24">
            <v>240.4</v>
          </cell>
        </row>
        <row r="25">
          <cell r="C25">
            <v>1502.53</v>
          </cell>
        </row>
        <row r="26">
          <cell r="C26">
            <v>450.76</v>
          </cell>
        </row>
        <row r="27">
          <cell r="C27">
            <v>10217.209999999999</v>
          </cell>
        </row>
        <row r="28">
          <cell r="C28">
            <v>18030.36</v>
          </cell>
        </row>
        <row r="29">
          <cell r="C29">
            <v>112694.22</v>
          </cell>
        </row>
        <row r="30">
          <cell r="C30">
            <v>9015.18</v>
          </cell>
        </row>
        <row r="31">
          <cell r="C31">
            <v>4808.1000000000004</v>
          </cell>
        </row>
        <row r="32">
          <cell r="C32">
            <v>3005.06</v>
          </cell>
        </row>
        <row r="33">
          <cell r="C33">
            <v>1202.02</v>
          </cell>
        </row>
        <row r="34">
          <cell r="C34">
            <v>60.1</v>
          </cell>
        </row>
        <row r="35">
          <cell r="C35">
            <v>601.01</v>
          </cell>
        </row>
        <row r="36">
          <cell r="C36">
            <v>24.04</v>
          </cell>
        </row>
        <row r="37">
          <cell r="C37">
            <v>300.51</v>
          </cell>
        </row>
        <row r="38">
          <cell r="C38">
            <v>30.05</v>
          </cell>
        </row>
        <row r="39">
          <cell r="C39">
            <v>30.05</v>
          </cell>
        </row>
        <row r="40">
          <cell r="C40">
            <v>5409.11</v>
          </cell>
        </row>
        <row r="41">
          <cell r="C41">
            <v>60.1</v>
          </cell>
        </row>
        <row r="42">
          <cell r="C42">
            <v>150.25</v>
          </cell>
        </row>
        <row r="43">
          <cell r="C43">
            <v>2704.55</v>
          </cell>
        </row>
        <row r="44">
          <cell r="C44">
            <v>9015.18</v>
          </cell>
        </row>
        <row r="45">
          <cell r="C45">
            <v>330.56</v>
          </cell>
        </row>
        <row r="46">
          <cell r="C46">
            <v>180.3</v>
          </cell>
        </row>
        <row r="47">
          <cell r="C47">
            <v>15025.3</v>
          </cell>
        </row>
        <row r="48">
          <cell r="C48">
            <v>901.52</v>
          </cell>
        </row>
        <row r="49">
          <cell r="C49">
            <v>6010.12</v>
          </cell>
        </row>
        <row r="50">
          <cell r="C50">
            <v>5409.11</v>
          </cell>
        </row>
        <row r="51">
          <cell r="C51">
            <v>5409.11</v>
          </cell>
        </row>
        <row r="52">
          <cell r="C52">
            <v>180.3</v>
          </cell>
        </row>
        <row r="53">
          <cell r="C53">
            <v>66.11</v>
          </cell>
        </row>
        <row r="54">
          <cell r="C54">
            <v>4808.1000000000004</v>
          </cell>
        </row>
        <row r="55">
          <cell r="C55">
            <v>39065.79</v>
          </cell>
        </row>
        <row r="56">
          <cell r="C56">
            <v>21035.42</v>
          </cell>
        </row>
        <row r="57">
          <cell r="C57">
            <v>15025.3</v>
          </cell>
        </row>
        <row r="58">
          <cell r="C58">
            <v>21035.42</v>
          </cell>
        </row>
        <row r="59">
          <cell r="C59">
            <v>13823.28</v>
          </cell>
        </row>
        <row r="60">
          <cell r="C60">
            <v>14501.22</v>
          </cell>
        </row>
        <row r="61">
          <cell r="C61">
            <v>9015.18</v>
          </cell>
        </row>
        <row r="62">
          <cell r="C62">
            <v>70194.75</v>
          </cell>
        </row>
        <row r="63">
          <cell r="C63">
            <v>88193.65</v>
          </cell>
        </row>
        <row r="64">
          <cell r="C64">
            <v>23138.97</v>
          </cell>
        </row>
        <row r="65">
          <cell r="C65">
            <v>75126.509999999995</v>
          </cell>
        </row>
        <row r="66">
          <cell r="C66">
            <v>7494.62</v>
          </cell>
        </row>
        <row r="67">
          <cell r="C67">
            <v>167597.06</v>
          </cell>
        </row>
        <row r="68">
          <cell r="C68">
            <v>128616.59</v>
          </cell>
        </row>
        <row r="69">
          <cell r="C69">
            <v>69116.39</v>
          </cell>
        </row>
        <row r="70">
          <cell r="C70">
            <v>73143.17</v>
          </cell>
        </row>
        <row r="71">
          <cell r="C71">
            <v>20064.189999999999</v>
          </cell>
        </row>
        <row r="72">
          <cell r="C72">
            <v>48802.18</v>
          </cell>
        </row>
        <row r="73">
          <cell r="C73">
            <v>83660.88</v>
          </cell>
        </row>
        <row r="74">
          <cell r="C74">
            <v>6010.12</v>
          </cell>
        </row>
        <row r="75">
          <cell r="C75">
            <v>68808.67</v>
          </cell>
        </row>
        <row r="76">
          <cell r="C76">
            <v>3005.06</v>
          </cell>
        </row>
        <row r="77">
          <cell r="C77">
            <v>68323.06</v>
          </cell>
        </row>
        <row r="78">
          <cell r="C78">
            <v>66231.53</v>
          </cell>
        </row>
        <row r="79">
          <cell r="C79">
            <v>77169.95</v>
          </cell>
        </row>
        <row r="80">
          <cell r="C80">
            <v>291490.87</v>
          </cell>
        </row>
        <row r="81">
          <cell r="C81">
            <v>57877.47</v>
          </cell>
        </row>
        <row r="82">
          <cell r="C82">
            <v>57877.47</v>
          </cell>
        </row>
        <row r="83">
          <cell r="C83">
            <v>57877.47</v>
          </cell>
        </row>
        <row r="84">
          <cell r="C84">
            <v>80175.009999999995</v>
          </cell>
        </row>
        <row r="85">
          <cell r="C85">
            <v>120202.42</v>
          </cell>
        </row>
        <row r="86">
          <cell r="C86">
            <v>120202.42</v>
          </cell>
        </row>
        <row r="87">
          <cell r="C87" t="str">
            <v>NO CONSTA</v>
          </cell>
        </row>
        <row r="88">
          <cell r="C88" t="str">
            <v>NO CONSTA</v>
          </cell>
        </row>
        <row r="89">
          <cell r="C89" t="str">
            <v>NO CONSTA</v>
          </cell>
        </row>
        <row r="90">
          <cell r="C90" t="str">
            <v>NO CONSTA</v>
          </cell>
        </row>
        <row r="91">
          <cell r="C91" t="str">
            <v>NO CONSTA</v>
          </cell>
        </row>
        <row r="92">
          <cell r="C92" t="str">
            <v>NO CONSTA</v>
          </cell>
        </row>
        <row r="93">
          <cell r="C93" t="str">
            <v>NO CONSTA</v>
          </cell>
        </row>
        <row r="94">
          <cell r="C94" t="str">
            <v>NO CONSTA</v>
          </cell>
        </row>
        <row r="95">
          <cell r="C95" t="str">
            <v>NO CONSTA</v>
          </cell>
        </row>
        <row r="96">
          <cell r="C96" t="str">
            <v>NO CONSTA</v>
          </cell>
        </row>
        <row r="97">
          <cell r="C97" t="str">
            <v>NO CONSTA</v>
          </cell>
        </row>
        <row r="98">
          <cell r="C98" t="str">
            <v>NO CONSTA</v>
          </cell>
        </row>
        <row r="99">
          <cell r="C99" t="str">
            <v>NO CONSTA</v>
          </cell>
        </row>
        <row r="100">
          <cell r="C100" t="str">
            <v>NO CONSTA</v>
          </cell>
        </row>
        <row r="101">
          <cell r="C101" t="str">
            <v>NO CONSTA</v>
          </cell>
        </row>
        <row r="102">
          <cell r="C102" t="str">
            <v>NO CONSTA</v>
          </cell>
        </row>
        <row r="103">
          <cell r="C103">
            <v>140320.94</v>
          </cell>
        </row>
        <row r="104">
          <cell r="C104">
            <v>103662.57</v>
          </cell>
        </row>
        <row r="105">
          <cell r="C105">
            <v>90000</v>
          </cell>
        </row>
        <row r="106">
          <cell r="C106">
            <v>69537.100000000006</v>
          </cell>
        </row>
        <row r="107">
          <cell r="C107">
            <v>104480.62</v>
          </cell>
        </row>
        <row r="108">
          <cell r="C108">
            <v>173632.4</v>
          </cell>
        </row>
        <row r="109">
          <cell r="C109">
            <v>24831.01</v>
          </cell>
        </row>
        <row r="110">
          <cell r="C110">
            <v>191168</v>
          </cell>
        </row>
        <row r="111">
          <cell r="C111">
            <v>141249.01</v>
          </cell>
        </row>
        <row r="112">
          <cell r="C112">
            <v>65000</v>
          </cell>
        </row>
        <row r="113">
          <cell r="C113">
            <v>97000</v>
          </cell>
        </row>
        <row r="114">
          <cell r="C114">
            <v>75000</v>
          </cell>
        </row>
        <row r="115">
          <cell r="C115">
            <v>13176.59</v>
          </cell>
        </row>
        <row r="116">
          <cell r="C116">
            <v>19215.990000000002</v>
          </cell>
        </row>
        <row r="117">
          <cell r="C117">
            <v>30942</v>
          </cell>
        </row>
        <row r="118">
          <cell r="C118">
            <v>1200</v>
          </cell>
        </row>
        <row r="119">
          <cell r="C119">
            <v>480</v>
          </cell>
        </row>
        <row r="120">
          <cell r="C120">
            <v>1800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30000</v>
          </cell>
        </row>
        <row r="126">
          <cell r="C126">
            <v>0</v>
          </cell>
        </row>
        <row r="127">
          <cell r="C127">
            <v>18030.36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8500</v>
          </cell>
        </row>
        <row r="189">
          <cell r="C189">
            <v>75330.399999999994</v>
          </cell>
        </row>
        <row r="190">
          <cell r="C190">
            <v>16663.84</v>
          </cell>
        </row>
        <row r="191">
          <cell r="C191">
            <v>23150.99</v>
          </cell>
        </row>
        <row r="192">
          <cell r="C192">
            <v>0</v>
          </cell>
        </row>
        <row r="193">
          <cell r="C193">
            <v>23150.99</v>
          </cell>
        </row>
        <row r="194">
          <cell r="C194">
            <v>3884536.0999999996</v>
          </cell>
        </row>
      </sheetData>
      <sheetData sheetId="27">
        <row r="2">
          <cell r="C2" t="str">
            <v>IMPORTE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 t="str">
            <v>0.00</v>
          </cell>
        </row>
      </sheetData>
      <sheetData sheetId="28"/>
      <sheetData sheetId="29"/>
      <sheetData sheetId="30"/>
      <sheetData sheetId="31">
        <row r="4">
          <cell r="C4" t="str">
            <v>IMPORTE</v>
          </cell>
        </row>
        <row r="5">
          <cell r="C5">
            <v>120.2</v>
          </cell>
        </row>
        <row r="6">
          <cell r="C6">
            <v>120.2</v>
          </cell>
        </row>
        <row r="7">
          <cell r="C7">
            <v>120.2</v>
          </cell>
        </row>
        <row r="8">
          <cell r="C8">
            <v>300.51</v>
          </cell>
        </row>
        <row r="9">
          <cell r="C9">
            <v>300.51</v>
          </cell>
        </row>
        <row r="10">
          <cell r="C10">
            <v>601.01</v>
          </cell>
        </row>
        <row r="11">
          <cell r="C11">
            <v>601.01</v>
          </cell>
        </row>
        <row r="12">
          <cell r="C12">
            <v>601.01</v>
          </cell>
        </row>
        <row r="13">
          <cell r="C13">
            <v>450.76</v>
          </cell>
        </row>
        <row r="14">
          <cell r="C14">
            <v>18.03</v>
          </cell>
        </row>
        <row r="15">
          <cell r="C15">
            <v>150.25</v>
          </cell>
        </row>
        <row r="16">
          <cell r="C16">
            <v>150.25</v>
          </cell>
        </row>
        <row r="17">
          <cell r="C17">
            <v>36.06</v>
          </cell>
        </row>
        <row r="18">
          <cell r="C18">
            <v>36.06</v>
          </cell>
        </row>
        <row r="19">
          <cell r="C19">
            <v>150.25</v>
          </cell>
        </row>
        <row r="20">
          <cell r="C20">
            <v>120.2</v>
          </cell>
        </row>
        <row r="21">
          <cell r="C21">
            <v>60.1</v>
          </cell>
        </row>
        <row r="22">
          <cell r="C22">
            <v>30.05</v>
          </cell>
        </row>
        <row r="23">
          <cell r="C23">
            <v>150.25</v>
          </cell>
        </row>
        <row r="24">
          <cell r="C24">
            <v>24.04</v>
          </cell>
        </row>
        <row r="25">
          <cell r="C25">
            <v>150.25</v>
          </cell>
        </row>
        <row r="26">
          <cell r="C26">
            <v>480.81</v>
          </cell>
        </row>
        <row r="27">
          <cell r="C27">
            <v>480.81</v>
          </cell>
        </row>
        <row r="28">
          <cell r="C28">
            <v>480.81</v>
          </cell>
        </row>
        <row r="29">
          <cell r="C29">
            <v>60.1</v>
          </cell>
        </row>
        <row r="30">
          <cell r="C30">
            <v>90.15</v>
          </cell>
        </row>
        <row r="31">
          <cell r="C31">
            <v>90.15</v>
          </cell>
        </row>
        <row r="32">
          <cell r="C32">
            <v>90.15</v>
          </cell>
        </row>
        <row r="33">
          <cell r="C33">
            <v>90.15</v>
          </cell>
        </row>
        <row r="34">
          <cell r="C34">
            <v>90.15</v>
          </cell>
        </row>
        <row r="35">
          <cell r="C35">
            <v>7212.15</v>
          </cell>
        </row>
        <row r="36">
          <cell r="C36">
            <v>60.1</v>
          </cell>
        </row>
        <row r="37">
          <cell r="C37">
            <v>60.1</v>
          </cell>
        </row>
        <row r="38">
          <cell r="C38">
            <v>60.1</v>
          </cell>
        </row>
        <row r="39">
          <cell r="C39">
            <v>60.1</v>
          </cell>
        </row>
        <row r="40">
          <cell r="C40">
            <v>180.3</v>
          </cell>
        </row>
        <row r="41">
          <cell r="C41">
            <v>180.3</v>
          </cell>
        </row>
        <row r="42">
          <cell r="C42">
            <v>180.3</v>
          </cell>
        </row>
        <row r="43">
          <cell r="C43">
            <v>180.3</v>
          </cell>
        </row>
        <row r="44">
          <cell r="C44">
            <v>90.15</v>
          </cell>
        </row>
        <row r="45">
          <cell r="C45">
            <v>150.25</v>
          </cell>
        </row>
        <row r="46">
          <cell r="C46">
            <v>120.2</v>
          </cell>
        </row>
        <row r="47">
          <cell r="C47">
            <v>150.25</v>
          </cell>
        </row>
        <row r="48">
          <cell r="C48">
            <v>120.2</v>
          </cell>
        </row>
        <row r="49">
          <cell r="C49">
            <v>1202.02</v>
          </cell>
        </row>
        <row r="50">
          <cell r="C50">
            <v>145</v>
          </cell>
        </row>
        <row r="51">
          <cell r="C51">
            <v>480.81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12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601.01</v>
          </cell>
        </row>
        <row r="100">
          <cell r="C100">
            <v>90.15</v>
          </cell>
        </row>
        <row r="101">
          <cell r="C101">
            <v>17580.270000000004</v>
          </cell>
        </row>
      </sheetData>
      <sheetData sheetId="32">
        <row r="2">
          <cell r="C2" t="str">
            <v>IMPORTE</v>
          </cell>
        </row>
        <row r="3">
          <cell r="C3">
            <v>0</v>
          </cell>
        </row>
      </sheetData>
      <sheetData sheetId="33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34">
        <row r="2">
          <cell r="C2" t="str">
            <v>IMPORTE</v>
          </cell>
        </row>
        <row r="4">
          <cell r="C4">
            <v>0</v>
          </cell>
        </row>
      </sheetData>
      <sheetData sheetId="35"/>
      <sheetData sheetId="36">
        <row r="4">
          <cell r="C4" t="str">
            <v>IMPORTE</v>
          </cell>
        </row>
        <row r="5">
          <cell r="C5">
            <v>3005.06</v>
          </cell>
        </row>
        <row r="6">
          <cell r="C6">
            <v>4808.1000000000004</v>
          </cell>
        </row>
        <row r="7">
          <cell r="C7">
            <v>1803.04</v>
          </cell>
        </row>
        <row r="8">
          <cell r="C8">
            <v>150.25</v>
          </cell>
        </row>
        <row r="9">
          <cell r="C9">
            <v>1081.82</v>
          </cell>
        </row>
        <row r="10">
          <cell r="C10">
            <v>901.52</v>
          </cell>
        </row>
        <row r="11">
          <cell r="C11">
            <v>150.25</v>
          </cell>
        </row>
        <row r="12">
          <cell r="C12">
            <v>1202.02</v>
          </cell>
        </row>
        <row r="13">
          <cell r="C13">
            <v>1202.02</v>
          </cell>
        </row>
        <row r="14">
          <cell r="C14">
            <v>240404.84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254708.91999999998</v>
          </cell>
        </row>
      </sheetData>
      <sheetData sheetId="37">
        <row r="2">
          <cell r="C2" t="str">
            <v>IMPORTE</v>
          </cell>
        </row>
        <row r="4">
          <cell r="C4">
            <v>0</v>
          </cell>
        </row>
      </sheetData>
      <sheetData sheetId="38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39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40"/>
      <sheetData sheetId="41">
        <row r="4">
          <cell r="C4" t="str">
            <v>IMPORTE</v>
          </cell>
        </row>
        <row r="5">
          <cell r="C5">
            <v>1202.02</v>
          </cell>
        </row>
        <row r="6">
          <cell r="C6">
            <v>1803.04</v>
          </cell>
        </row>
        <row r="7">
          <cell r="C7">
            <v>1803.04</v>
          </cell>
        </row>
        <row r="8">
          <cell r="C8">
            <v>1803.04</v>
          </cell>
        </row>
        <row r="9">
          <cell r="C9">
            <v>901.52</v>
          </cell>
        </row>
        <row r="10">
          <cell r="C10">
            <v>0</v>
          </cell>
        </row>
        <row r="11">
          <cell r="C11">
            <v>7512.66</v>
          </cell>
        </row>
      </sheetData>
      <sheetData sheetId="42">
        <row r="2">
          <cell r="C2" t="str">
            <v>IMPORTE</v>
          </cell>
        </row>
        <row r="4">
          <cell r="C4">
            <v>0</v>
          </cell>
        </row>
      </sheetData>
      <sheetData sheetId="43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44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45"/>
      <sheetData sheetId="46">
        <row r="4">
          <cell r="C4" t="str">
            <v>IMPORTE</v>
          </cell>
        </row>
        <row r="5">
          <cell r="C5">
            <v>90.15</v>
          </cell>
        </row>
        <row r="6">
          <cell r="C6">
            <v>90.15</v>
          </cell>
        </row>
        <row r="7">
          <cell r="C7">
            <v>90.15</v>
          </cell>
        </row>
        <row r="8">
          <cell r="C8">
            <v>60.1</v>
          </cell>
        </row>
        <row r="9">
          <cell r="C9">
            <v>90.15</v>
          </cell>
        </row>
        <row r="10">
          <cell r="C10">
            <v>150.25</v>
          </cell>
        </row>
        <row r="11">
          <cell r="C11">
            <v>150.25</v>
          </cell>
        </row>
        <row r="12">
          <cell r="C12">
            <v>150.25</v>
          </cell>
        </row>
        <row r="13">
          <cell r="C13">
            <v>150.25</v>
          </cell>
        </row>
        <row r="14">
          <cell r="C14">
            <v>150.25</v>
          </cell>
        </row>
        <row r="15">
          <cell r="C15">
            <v>150.25</v>
          </cell>
        </row>
        <row r="16">
          <cell r="C16">
            <v>15.03</v>
          </cell>
        </row>
        <row r="17">
          <cell r="C17">
            <v>30.05</v>
          </cell>
        </row>
        <row r="18">
          <cell r="C18">
            <v>144.24</v>
          </cell>
        </row>
        <row r="19">
          <cell r="C19">
            <v>30.05</v>
          </cell>
        </row>
        <row r="20">
          <cell r="C20">
            <v>144.24</v>
          </cell>
        </row>
        <row r="21">
          <cell r="C21">
            <v>3005.06</v>
          </cell>
        </row>
        <row r="22">
          <cell r="C22">
            <v>360.61</v>
          </cell>
        </row>
        <row r="23">
          <cell r="C23">
            <v>360.61</v>
          </cell>
        </row>
        <row r="24">
          <cell r="C24">
            <v>1051.77</v>
          </cell>
        </row>
        <row r="25">
          <cell r="C25">
            <v>210.35</v>
          </cell>
        </row>
        <row r="26">
          <cell r="C26">
            <v>210.35</v>
          </cell>
        </row>
        <row r="27">
          <cell r="C27">
            <v>210.35</v>
          </cell>
        </row>
        <row r="28">
          <cell r="C28">
            <v>210.35</v>
          </cell>
        </row>
        <row r="29">
          <cell r="C29">
            <v>210.35</v>
          </cell>
        </row>
        <row r="30">
          <cell r="C30">
            <v>120.2</v>
          </cell>
        </row>
        <row r="31">
          <cell r="C31">
            <v>120.2</v>
          </cell>
        </row>
        <row r="32">
          <cell r="C32">
            <v>210.35</v>
          </cell>
        </row>
        <row r="33">
          <cell r="C33">
            <v>210.35</v>
          </cell>
        </row>
        <row r="34">
          <cell r="C34">
            <v>60.1</v>
          </cell>
        </row>
        <row r="35">
          <cell r="C35">
            <v>60.1</v>
          </cell>
        </row>
        <row r="36">
          <cell r="C36">
            <v>60.1</v>
          </cell>
        </row>
        <row r="37">
          <cell r="C37">
            <v>60.1</v>
          </cell>
        </row>
        <row r="38">
          <cell r="C38">
            <v>60.1</v>
          </cell>
        </row>
        <row r="39">
          <cell r="C39">
            <v>60.1</v>
          </cell>
        </row>
        <row r="40">
          <cell r="C40">
            <v>60.1</v>
          </cell>
        </row>
        <row r="41">
          <cell r="C41">
            <v>60.1</v>
          </cell>
        </row>
        <row r="42">
          <cell r="C42">
            <v>60.1</v>
          </cell>
        </row>
        <row r="43">
          <cell r="C43">
            <v>60.1</v>
          </cell>
        </row>
        <row r="44">
          <cell r="C44">
            <v>60.1</v>
          </cell>
        </row>
        <row r="45">
          <cell r="C45">
            <v>60.1</v>
          </cell>
        </row>
        <row r="46">
          <cell r="C46">
            <v>60.1</v>
          </cell>
        </row>
        <row r="47">
          <cell r="C47">
            <v>60.1</v>
          </cell>
        </row>
        <row r="48">
          <cell r="C48">
            <v>60.1</v>
          </cell>
        </row>
        <row r="49">
          <cell r="C49">
            <v>60.1</v>
          </cell>
        </row>
        <row r="50">
          <cell r="C50">
            <v>60.1</v>
          </cell>
        </row>
        <row r="51">
          <cell r="C51">
            <v>60.1</v>
          </cell>
        </row>
        <row r="52">
          <cell r="C52">
            <v>60.1</v>
          </cell>
        </row>
        <row r="53">
          <cell r="C53">
            <v>60.1</v>
          </cell>
        </row>
        <row r="54">
          <cell r="C54">
            <v>90.15</v>
          </cell>
        </row>
        <row r="55">
          <cell r="C55">
            <v>120.2</v>
          </cell>
        </row>
        <row r="56">
          <cell r="C56">
            <v>90.15</v>
          </cell>
        </row>
        <row r="57">
          <cell r="C57">
            <v>90.15</v>
          </cell>
        </row>
        <row r="58">
          <cell r="C58">
            <v>90.15</v>
          </cell>
        </row>
        <row r="59">
          <cell r="C59">
            <v>120.2</v>
          </cell>
        </row>
        <row r="60">
          <cell r="C60">
            <v>90.15</v>
          </cell>
        </row>
        <row r="61">
          <cell r="C61">
            <v>120.2</v>
          </cell>
        </row>
        <row r="62">
          <cell r="C62">
            <v>90.15</v>
          </cell>
        </row>
        <row r="63">
          <cell r="C63">
            <v>90.15</v>
          </cell>
        </row>
        <row r="64">
          <cell r="C64">
            <v>90.15</v>
          </cell>
        </row>
        <row r="65">
          <cell r="C65">
            <v>120.2</v>
          </cell>
        </row>
        <row r="66">
          <cell r="C66">
            <v>120.2</v>
          </cell>
        </row>
        <row r="67">
          <cell r="C67">
            <v>120.2</v>
          </cell>
        </row>
        <row r="68">
          <cell r="C68">
            <v>90.15</v>
          </cell>
        </row>
        <row r="69">
          <cell r="C69">
            <v>120.2</v>
          </cell>
        </row>
        <row r="70">
          <cell r="C70">
            <v>120.2</v>
          </cell>
        </row>
        <row r="71">
          <cell r="C71">
            <v>90.15</v>
          </cell>
        </row>
        <row r="72">
          <cell r="C72">
            <v>90.15</v>
          </cell>
        </row>
        <row r="73">
          <cell r="C73">
            <v>120.2</v>
          </cell>
        </row>
        <row r="74">
          <cell r="C74">
            <v>120.2</v>
          </cell>
        </row>
        <row r="75">
          <cell r="C75">
            <v>120.2</v>
          </cell>
        </row>
        <row r="76">
          <cell r="C76">
            <v>180.3</v>
          </cell>
        </row>
        <row r="77">
          <cell r="C77">
            <v>90.15</v>
          </cell>
        </row>
        <row r="78">
          <cell r="C78">
            <v>210.35</v>
          </cell>
        </row>
        <row r="79">
          <cell r="C79">
            <v>210.35</v>
          </cell>
        </row>
        <row r="80">
          <cell r="C80">
            <v>210.35</v>
          </cell>
        </row>
        <row r="81">
          <cell r="C81">
            <v>210.35</v>
          </cell>
        </row>
        <row r="82">
          <cell r="C82">
            <v>210.35</v>
          </cell>
        </row>
        <row r="83">
          <cell r="C83">
            <v>210.35</v>
          </cell>
        </row>
        <row r="84">
          <cell r="C84">
            <v>210.35</v>
          </cell>
        </row>
        <row r="85">
          <cell r="C85">
            <v>210.35</v>
          </cell>
        </row>
        <row r="86">
          <cell r="C86">
            <v>210.35</v>
          </cell>
        </row>
        <row r="87">
          <cell r="C87">
            <v>210.35</v>
          </cell>
        </row>
        <row r="88">
          <cell r="C88">
            <v>210.35</v>
          </cell>
        </row>
        <row r="89">
          <cell r="C89">
            <v>210.35</v>
          </cell>
        </row>
        <row r="90">
          <cell r="C90">
            <v>210.35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74</v>
          </cell>
        </row>
        <row r="97">
          <cell r="C97">
            <v>74</v>
          </cell>
        </row>
        <row r="98">
          <cell r="C98">
            <v>74</v>
          </cell>
        </row>
        <row r="99">
          <cell r="C99">
            <v>74</v>
          </cell>
        </row>
        <row r="100">
          <cell r="C100">
            <v>74</v>
          </cell>
        </row>
        <row r="101">
          <cell r="C101">
            <v>74</v>
          </cell>
        </row>
        <row r="102">
          <cell r="C102">
            <v>74</v>
          </cell>
        </row>
        <row r="103">
          <cell r="C103">
            <v>74</v>
          </cell>
        </row>
        <row r="104">
          <cell r="C104">
            <v>74</v>
          </cell>
        </row>
        <row r="105">
          <cell r="C105">
            <v>74</v>
          </cell>
        </row>
        <row r="106">
          <cell r="C106">
            <v>74</v>
          </cell>
        </row>
        <row r="107">
          <cell r="C107">
            <v>74</v>
          </cell>
        </row>
        <row r="108">
          <cell r="C108">
            <v>74</v>
          </cell>
        </row>
        <row r="109">
          <cell r="C109">
            <v>74</v>
          </cell>
        </row>
        <row r="110">
          <cell r="C110">
            <v>74</v>
          </cell>
        </row>
        <row r="111">
          <cell r="C111">
            <v>74</v>
          </cell>
        </row>
        <row r="112">
          <cell r="C112">
            <v>74</v>
          </cell>
        </row>
        <row r="113">
          <cell r="C113">
            <v>74</v>
          </cell>
        </row>
        <row r="114">
          <cell r="C114">
            <v>74</v>
          </cell>
        </row>
        <row r="115">
          <cell r="C115">
            <v>74</v>
          </cell>
        </row>
        <row r="116">
          <cell r="C116">
            <v>74</v>
          </cell>
        </row>
        <row r="117">
          <cell r="C117">
            <v>74</v>
          </cell>
        </row>
        <row r="118">
          <cell r="C118">
            <v>74</v>
          </cell>
        </row>
        <row r="119">
          <cell r="C119">
            <v>74</v>
          </cell>
        </row>
        <row r="120">
          <cell r="C120">
            <v>74</v>
          </cell>
        </row>
        <row r="121">
          <cell r="C121">
            <v>74</v>
          </cell>
        </row>
        <row r="122">
          <cell r="C122">
            <v>74</v>
          </cell>
        </row>
        <row r="123">
          <cell r="C123">
            <v>74</v>
          </cell>
        </row>
        <row r="124">
          <cell r="C124">
            <v>74</v>
          </cell>
        </row>
        <row r="125">
          <cell r="C125">
            <v>74</v>
          </cell>
        </row>
        <row r="126">
          <cell r="C126">
            <v>74</v>
          </cell>
        </row>
        <row r="127">
          <cell r="C127">
            <v>74</v>
          </cell>
        </row>
        <row r="128">
          <cell r="C128">
            <v>74</v>
          </cell>
        </row>
        <row r="129">
          <cell r="C129">
            <v>74</v>
          </cell>
        </row>
        <row r="130">
          <cell r="C130">
            <v>74</v>
          </cell>
        </row>
        <row r="131">
          <cell r="C131">
            <v>74</v>
          </cell>
        </row>
        <row r="132">
          <cell r="C132">
            <v>74</v>
          </cell>
        </row>
        <row r="133">
          <cell r="C133">
            <v>74</v>
          </cell>
        </row>
        <row r="134">
          <cell r="C134">
            <v>74</v>
          </cell>
        </row>
        <row r="135">
          <cell r="C135">
            <v>74</v>
          </cell>
        </row>
        <row r="136">
          <cell r="C136">
            <v>74</v>
          </cell>
        </row>
        <row r="137">
          <cell r="C137">
            <v>74</v>
          </cell>
        </row>
        <row r="138">
          <cell r="C138">
            <v>74</v>
          </cell>
        </row>
        <row r="139">
          <cell r="C139">
            <v>74</v>
          </cell>
        </row>
        <row r="140">
          <cell r="C140">
            <v>74</v>
          </cell>
        </row>
        <row r="141">
          <cell r="C141">
            <v>74</v>
          </cell>
        </row>
        <row r="142">
          <cell r="C142">
            <v>74</v>
          </cell>
        </row>
        <row r="143">
          <cell r="C143">
            <v>74</v>
          </cell>
        </row>
        <row r="144">
          <cell r="C144">
            <v>74</v>
          </cell>
        </row>
        <row r="145">
          <cell r="C145">
            <v>74</v>
          </cell>
        </row>
        <row r="146">
          <cell r="C146">
            <v>74</v>
          </cell>
        </row>
        <row r="147">
          <cell r="C147">
            <v>74</v>
          </cell>
        </row>
        <row r="148">
          <cell r="C148">
            <v>74</v>
          </cell>
        </row>
        <row r="149">
          <cell r="C149">
            <v>74</v>
          </cell>
        </row>
        <row r="150">
          <cell r="C150">
            <v>74</v>
          </cell>
        </row>
        <row r="151">
          <cell r="C151">
            <v>74</v>
          </cell>
        </row>
        <row r="152">
          <cell r="C152">
            <v>74</v>
          </cell>
        </row>
        <row r="153">
          <cell r="C153">
            <v>74</v>
          </cell>
        </row>
        <row r="154">
          <cell r="C154">
            <v>74</v>
          </cell>
        </row>
        <row r="155">
          <cell r="C155">
            <v>74</v>
          </cell>
        </row>
        <row r="156">
          <cell r="C156">
            <v>74</v>
          </cell>
        </row>
        <row r="157">
          <cell r="C157">
            <v>74</v>
          </cell>
        </row>
        <row r="158">
          <cell r="C158">
            <v>74</v>
          </cell>
        </row>
        <row r="159">
          <cell r="C159">
            <v>74</v>
          </cell>
        </row>
        <row r="160">
          <cell r="C160">
            <v>74</v>
          </cell>
        </row>
        <row r="161">
          <cell r="C161">
            <v>74</v>
          </cell>
        </row>
        <row r="162">
          <cell r="C162">
            <v>74</v>
          </cell>
        </row>
        <row r="163">
          <cell r="C163">
            <v>74</v>
          </cell>
        </row>
        <row r="164">
          <cell r="C164">
            <v>74</v>
          </cell>
        </row>
        <row r="165">
          <cell r="C165">
            <v>74</v>
          </cell>
        </row>
        <row r="166">
          <cell r="C166">
            <v>74</v>
          </cell>
        </row>
        <row r="167">
          <cell r="C167">
            <v>74</v>
          </cell>
        </row>
        <row r="168">
          <cell r="C168">
            <v>74</v>
          </cell>
        </row>
        <row r="169">
          <cell r="C169">
            <v>74</v>
          </cell>
        </row>
        <row r="170">
          <cell r="C170">
            <v>74</v>
          </cell>
        </row>
        <row r="171">
          <cell r="C171">
            <v>20247.560000000016</v>
          </cell>
        </row>
      </sheetData>
      <sheetData sheetId="47">
        <row r="2">
          <cell r="C2" t="str">
            <v>IMPORTE</v>
          </cell>
        </row>
        <row r="5">
          <cell r="C5">
            <v>0</v>
          </cell>
        </row>
      </sheetData>
      <sheetData sheetId="48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49">
        <row r="2">
          <cell r="C2" t="str">
            <v>IMPORTE</v>
          </cell>
        </row>
        <row r="3">
          <cell r="C3">
            <v>0</v>
          </cell>
        </row>
        <row r="4">
          <cell r="C4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XFD1048576"/>
    </sheetView>
  </sheetViews>
  <sheetFormatPr baseColWidth="10" defaultRowHeight="26.25" customHeight="1" x14ac:dyDescent="0.25"/>
  <cols>
    <col min="1" max="1" width="2.7109375" customWidth="1"/>
    <col min="2" max="2" width="45.7109375" customWidth="1"/>
    <col min="3" max="9" width="12.7109375" customWidth="1"/>
    <col min="10" max="10" width="23" customWidth="1"/>
    <col min="257" max="257" width="2.7109375" customWidth="1"/>
    <col min="258" max="258" width="45.7109375" customWidth="1"/>
    <col min="259" max="265" width="12.7109375" customWidth="1"/>
    <col min="266" max="266" width="23" customWidth="1"/>
    <col min="513" max="513" width="2.7109375" customWidth="1"/>
    <col min="514" max="514" width="45.7109375" customWidth="1"/>
    <col min="515" max="521" width="12.7109375" customWidth="1"/>
    <col min="522" max="522" width="23" customWidth="1"/>
    <col min="769" max="769" width="2.7109375" customWidth="1"/>
    <col min="770" max="770" width="45.7109375" customWidth="1"/>
    <col min="771" max="777" width="12.7109375" customWidth="1"/>
    <col min="778" max="778" width="23" customWidth="1"/>
    <col min="1025" max="1025" width="2.7109375" customWidth="1"/>
    <col min="1026" max="1026" width="45.7109375" customWidth="1"/>
    <col min="1027" max="1033" width="12.7109375" customWidth="1"/>
    <col min="1034" max="1034" width="23" customWidth="1"/>
    <col min="1281" max="1281" width="2.7109375" customWidth="1"/>
    <col min="1282" max="1282" width="45.7109375" customWidth="1"/>
    <col min="1283" max="1289" width="12.7109375" customWidth="1"/>
    <col min="1290" max="1290" width="23" customWidth="1"/>
    <col min="1537" max="1537" width="2.7109375" customWidth="1"/>
    <col min="1538" max="1538" width="45.7109375" customWidth="1"/>
    <col min="1539" max="1545" width="12.7109375" customWidth="1"/>
    <col min="1546" max="1546" width="23" customWidth="1"/>
    <col min="1793" max="1793" width="2.7109375" customWidth="1"/>
    <col min="1794" max="1794" width="45.7109375" customWidth="1"/>
    <col min="1795" max="1801" width="12.7109375" customWidth="1"/>
    <col min="1802" max="1802" width="23" customWidth="1"/>
    <col min="2049" max="2049" width="2.7109375" customWidth="1"/>
    <col min="2050" max="2050" width="45.7109375" customWidth="1"/>
    <col min="2051" max="2057" width="12.7109375" customWidth="1"/>
    <col min="2058" max="2058" width="23" customWidth="1"/>
    <col min="2305" max="2305" width="2.7109375" customWidth="1"/>
    <col min="2306" max="2306" width="45.7109375" customWidth="1"/>
    <col min="2307" max="2313" width="12.7109375" customWidth="1"/>
    <col min="2314" max="2314" width="23" customWidth="1"/>
    <col min="2561" max="2561" width="2.7109375" customWidth="1"/>
    <col min="2562" max="2562" width="45.7109375" customWidth="1"/>
    <col min="2563" max="2569" width="12.7109375" customWidth="1"/>
    <col min="2570" max="2570" width="23" customWidth="1"/>
    <col min="2817" max="2817" width="2.7109375" customWidth="1"/>
    <col min="2818" max="2818" width="45.7109375" customWidth="1"/>
    <col min="2819" max="2825" width="12.7109375" customWidth="1"/>
    <col min="2826" max="2826" width="23" customWidth="1"/>
    <col min="3073" max="3073" width="2.7109375" customWidth="1"/>
    <col min="3074" max="3074" width="45.7109375" customWidth="1"/>
    <col min="3075" max="3081" width="12.7109375" customWidth="1"/>
    <col min="3082" max="3082" width="23" customWidth="1"/>
    <col min="3329" max="3329" width="2.7109375" customWidth="1"/>
    <col min="3330" max="3330" width="45.7109375" customWidth="1"/>
    <col min="3331" max="3337" width="12.7109375" customWidth="1"/>
    <col min="3338" max="3338" width="23" customWidth="1"/>
    <col min="3585" max="3585" width="2.7109375" customWidth="1"/>
    <col min="3586" max="3586" width="45.7109375" customWidth="1"/>
    <col min="3587" max="3593" width="12.7109375" customWidth="1"/>
    <col min="3594" max="3594" width="23" customWidth="1"/>
    <col min="3841" max="3841" width="2.7109375" customWidth="1"/>
    <col min="3842" max="3842" width="45.7109375" customWidth="1"/>
    <col min="3843" max="3849" width="12.7109375" customWidth="1"/>
    <col min="3850" max="3850" width="23" customWidth="1"/>
    <col min="4097" max="4097" width="2.7109375" customWidth="1"/>
    <col min="4098" max="4098" width="45.7109375" customWidth="1"/>
    <col min="4099" max="4105" width="12.7109375" customWidth="1"/>
    <col min="4106" max="4106" width="23" customWidth="1"/>
    <col min="4353" max="4353" width="2.7109375" customWidth="1"/>
    <col min="4354" max="4354" width="45.7109375" customWidth="1"/>
    <col min="4355" max="4361" width="12.7109375" customWidth="1"/>
    <col min="4362" max="4362" width="23" customWidth="1"/>
    <col min="4609" max="4609" width="2.7109375" customWidth="1"/>
    <col min="4610" max="4610" width="45.7109375" customWidth="1"/>
    <col min="4611" max="4617" width="12.7109375" customWidth="1"/>
    <col min="4618" max="4618" width="23" customWidth="1"/>
    <col min="4865" max="4865" width="2.7109375" customWidth="1"/>
    <col min="4866" max="4866" width="45.7109375" customWidth="1"/>
    <col min="4867" max="4873" width="12.7109375" customWidth="1"/>
    <col min="4874" max="4874" width="23" customWidth="1"/>
    <col min="5121" max="5121" width="2.7109375" customWidth="1"/>
    <col min="5122" max="5122" width="45.7109375" customWidth="1"/>
    <col min="5123" max="5129" width="12.7109375" customWidth="1"/>
    <col min="5130" max="5130" width="23" customWidth="1"/>
    <col min="5377" max="5377" width="2.7109375" customWidth="1"/>
    <col min="5378" max="5378" width="45.7109375" customWidth="1"/>
    <col min="5379" max="5385" width="12.7109375" customWidth="1"/>
    <col min="5386" max="5386" width="23" customWidth="1"/>
    <col min="5633" max="5633" width="2.7109375" customWidth="1"/>
    <col min="5634" max="5634" width="45.7109375" customWidth="1"/>
    <col min="5635" max="5641" width="12.7109375" customWidth="1"/>
    <col min="5642" max="5642" width="23" customWidth="1"/>
    <col min="5889" max="5889" width="2.7109375" customWidth="1"/>
    <col min="5890" max="5890" width="45.7109375" customWidth="1"/>
    <col min="5891" max="5897" width="12.7109375" customWidth="1"/>
    <col min="5898" max="5898" width="23" customWidth="1"/>
    <col min="6145" max="6145" width="2.7109375" customWidth="1"/>
    <col min="6146" max="6146" width="45.7109375" customWidth="1"/>
    <col min="6147" max="6153" width="12.7109375" customWidth="1"/>
    <col min="6154" max="6154" width="23" customWidth="1"/>
    <col min="6401" max="6401" width="2.7109375" customWidth="1"/>
    <col min="6402" max="6402" width="45.7109375" customWidth="1"/>
    <col min="6403" max="6409" width="12.7109375" customWidth="1"/>
    <col min="6410" max="6410" width="23" customWidth="1"/>
    <col min="6657" max="6657" width="2.7109375" customWidth="1"/>
    <col min="6658" max="6658" width="45.7109375" customWidth="1"/>
    <col min="6659" max="6665" width="12.7109375" customWidth="1"/>
    <col min="6666" max="6666" width="23" customWidth="1"/>
    <col min="6913" max="6913" width="2.7109375" customWidth="1"/>
    <col min="6914" max="6914" width="45.7109375" customWidth="1"/>
    <col min="6915" max="6921" width="12.7109375" customWidth="1"/>
    <col min="6922" max="6922" width="23" customWidth="1"/>
    <col min="7169" max="7169" width="2.7109375" customWidth="1"/>
    <col min="7170" max="7170" width="45.7109375" customWidth="1"/>
    <col min="7171" max="7177" width="12.7109375" customWidth="1"/>
    <col min="7178" max="7178" width="23" customWidth="1"/>
    <col min="7425" max="7425" width="2.7109375" customWidth="1"/>
    <col min="7426" max="7426" width="45.7109375" customWidth="1"/>
    <col min="7427" max="7433" width="12.7109375" customWidth="1"/>
    <col min="7434" max="7434" width="23" customWidth="1"/>
    <col min="7681" max="7681" width="2.7109375" customWidth="1"/>
    <col min="7682" max="7682" width="45.7109375" customWidth="1"/>
    <col min="7683" max="7689" width="12.7109375" customWidth="1"/>
    <col min="7690" max="7690" width="23" customWidth="1"/>
    <col min="7937" max="7937" width="2.7109375" customWidth="1"/>
    <col min="7938" max="7938" width="45.7109375" customWidth="1"/>
    <col min="7939" max="7945" width="12.7109375" customWidth="1"/>
    <col min="7946" max="7946" width="23" customWidth="1"/>
    <col min="8193" max="8193" width="2.7109375" customWidth="1"/>
    <col min="8194" max="8194" width="45.7109375" customWidth="1"/>
    <col min="8195" max="8201" width="12.7109375" customWidth="1"/>
    <col min="8202" max="8202" width="23" customWidth="1"/>
    <col min="8449" max="8449" width="2.7109375" customWidth="1"/>
    <col min="8450" max="8450" width="45.7109375" customWidth="1"/>
    <col min="8451" max="8457" width="12.7109375" customWidth="1"/>
    <col min="8458" max="8458" width="23" customWidth="1"/>
    <col min="8705" max="8705" width="2.7109375" customWidth="1"/>
    <col min="8706" max="8706" width="45.7109375" customWidth="1"/>
    <col min="8707" max="8713" width="12.7109375" customWidth="1"/>
    <col min="8714" max="8714" width="23" customWidth="1"/>
    <col min="8961" max="8961" width="2.7109375" customWidth="1"/>
    <col min="8962" max="8962" width="45.7109375" customWidth="1"/>
    <col min="8963" max="8969" width="12.7109375" customWidth="1"/>
    <col min="8970" max="8970" width="23" customWidth="1"/>
    <col min="9217" max="9217" width="2.7109375" customWidth="1"/>
    <col min="9218" max="9218" width="45.7109375" customWidth="1"/>
    <col min="9219" max="9225" width="12.7109375" customWidth="1"/>
    <col min="9226" max="9226" width="23" customWidth="1"/>
    <col min="9473" max="9473" width="2.7109375" customWidth="1"/>
    <col min="9474" max="9474" width="45.7109375" customWidth="1"/>
    <col min="9475" max="9481" width="12.7109375" customWidth="1"/>
    <col min="9482" max="9482" width="23" customWidth="1"/>
    <col min="9729" max="9729" width="2.7109375" customWidth="1"/>
    <col min="9730" max="9730" width="45.7109375" customWidth="1"/>
    <col min="9731" max="9737" width="12.7109375" customWidth="1"/>
    <col min="9738" max="9738" width="23" customWidth="1"/>
    <col min="9985" max="9985" width="2.7109375" customWidth="1"/>
    <col min="9986" max="9986" width="45.7109375" customWidth="1"/>
    <col min="9987" max="9993" width="12.7109375" customWidth="1"/>
    <col min="9994" max="9994" width="23" customWidth="1"/>
    <col min="10241" max="10241" width="2.7109375" customWidth="1"/>
    <col min="10242" max="10242" width="45.7109375" customWidth="1"/>
    <col min="10243" max="10249" width="12.7109375" customWidth="1"/>
    <col min="10250" max="10250" width="23" customWidth="1"/>
    <col min="10497" max="10497" width="2.7109375" customWidth="1"/>
    <col min="10498" max="10498" width="45.7109375" customWidth="1"/>
    <col min="10499" max="10505" width="12.7109375" customWidth="1"/>
    <col min="10506" max="10506" width="23" customWidth="1"/>
    <col min="10753" max="10753" width="2.7109375" customWidth="1"/>
    <col min="10754" max="10754" width="45.7109375" customWidth="1"/>
    <col min="10755" max="10761" width="12.7109375" customWidth="1"/>
    <col min="10762" max="10762" width="23" customWidth="1"/>
    <col min="11009" max="11009" width="2.7109375" customWidth="1"/>
    <col min="11010" max="11010" width="45.7109375" customWidth="1"/>
    <col min="11011" max="11017" width="12.7109375" customWidth="1"/>
    <col min="11018" max="11018" width="23" customWidth="1"/>
    <col min="11265" max="11265" width="2.7109375" customWidth="1"/>
    <col min="11266" max="11266" width="45.7109375" customWidth="1"/>
    <col min="11267" max="11273" width="12.7109375" customWidth="1"/>
    <col min="11274" max="11274" width="23" customWidth="1"/>
    <col min="11521" max="11521" width="2.7109375" customWidth="1"/>
    <col min="11522" max="11522" width="45.7109375" customWidth="1"/>
    <col min="11523" max="11529" width="12.7109375" customWidth="1"/>
    <col min="11530" max="11530" width="23" customWidth="1"/>
    <col min="11777" max="11777" width="2.7109375" customWidth="1"/>
    <col min="11778" max="11778" width="45.7109375" customWidth="1"/>
    <col min="11779" max="11785" width="12.7109375" customWidth="1"/>
    <col min="11786" max="11786" width="23" customWidth="1"/>
    <col min="12033" max="12033" width="2.7109375" customWidth="1"/>
    <col min="12034" max="12034" width="45.7109375" customWidth="1"/>
    <col min="12035" max="12041" width="12.7109375" customWidth="1"/>
    <col min="12042" max="12042" width="23" customWidth="1"/>
    <col min="12289" max="12289" width="2.7109375" customWidth="1"/>
    <col min="12290" max="12290" width="45.7109375" customWidth="1"/>
    <col min="12291" max="12297" width="12.7109375" customWidth="1"/>
    <col min="12298" max="12298" width="23" customWidth="1"/>
    <col min="12545" max="12545" width="2.7109375" customWidth="1"/>
    <col min="12546" max="12546" width="45.7109375" customWidth="1"/>
    <col min="12547" max="12553" width="12.7109375" customWidth="1"/>
    <col min="12554" max="12554" width="23" customWidth="1"/>
    <col min="12801" max="12801" width="2.7109375" customWidth="1"/>
    <col min="12802" max="12802" width="45.7109375" customWidth="1"/>
    <col min="12803" max="12809" width="12.7109375" customWidth="1"/>
    <col min="12810" max="12810" width="23" customWidth="1"/>
    <col min="13057" max="13057" width="2.7109375" customWidth="1"/>
    <col min="13058" max="13058" width="45.7109375" customWidth="1"/>
    <col min="13059" max="13065" width="12.7109375" customWidth="1"/>
    <col min="13066" max="13066" width="23" customWidth="1"/>
    <col min="13313" max="13313" width="2.7109375" customWidth="1"/>
    <col min="13314" max="13314" width="45.7109375" customWidth="1"/>
    <col min="13315" max="13321" width="12.7109375" customWidth="1"/>
    <col min="13322" max="13322" width="23" customWidth="1"/>
    <col min="13569" max="13569" width="2.7109375" customWidth="1"/>
    <col min="13570" max="13570" width="45.7109375" customWidth="1"/>
    <col min="13571" max="13577" width="12.7109375" customWidth="1"/>
    <col min="13578" max="13578" width="23" customWidth="1"/>
    <col min="13825" max="13825" width="2.7109375" customWidth="1"/>
    <col min="13826" max="13826" width="45.7109375" customWidth="1"/>
    <col min="13827" max="13833" width="12.7109375" customWidth="1"/>
    <col min="13834" max="13834" width="23" customWidth="1"/>
    <col min="14081" max="14081" width="2.7109375" customWidth="1"/>
    <col min="14082" max="14082" width="45.7109375" customWidth="1"/>
    <col min="14083" max="14089" width="12.7109375" customWidth="1"/>
    <col min="14090" max="14090" width="23" customWidth="1"/>
    <col min="14337" max="14337" width="2.7109375" customWidth="1"/>
    <col min="14338" max="14338" width="45.7109375" customWidth="1"/>
    <col min="14339" max="14345" width="12.7109375" customWidth="1"/>
    <col min="14346" max="14346" width="23" customWidth="1"/>
    <col min="14593" max="14593" width="2.7109375" customWidth="1"/>
    <col min="14594" max="14594" width="45.7109375" customWidth="1"/>
    <col min="14595" max="14601" width="12.7109375" customWidth="1"/>
    <col min="14602" max="14602" width="23" customWidth="1"/>
    <col min="14849" max="14849" width="2.7109375" customWidth="1"/>
    <col min="14850" max="14850" width="45.7109375" customWidth="1"/>
    <col min="14851" max="14857" width="12.7109375" customWidth="1"/>
    <col min="14858" max="14858" width="23" customWidth="1"/>
    <col min="15105" max="15105" width="2.7109375" customWidth="1"/>
    <col min="15106" max="15106" width="45.7109375" customWidth="1"/>
    <col min="15107" max="15113" width="12.7109375" customWidth="1"/>
    <col min="15114" max="15114" width="23" customWidth="1"/>
    <col min="15361" max="15361" width="2.7109375" customWidth="1"/>
    <col min="15362" max="15362" width="45.7109375" customWidth="1"/>
    <col min="15363" max="15369" width="12.7109375" customWidth="1"/>
    <col min="15370" max="15370" width="23" customWidth="1"/>
    <col min="15617" max="15617" width="2.7109375" customWidth="1"/>
    <col min="15618" max="15618" width="45.7109375" customWidth="1"/>
    <col min="15619" max="15625" width="12.7109375" customWidth="1"/>
    <col min="15626" max="15626" width="23" customWidth="1"/>
    <col min="15873" max="15873" width="2.7109375" customWidth="1"/>
    <col min="15874" max="15874" width="45.7109375" customWidth="1"/>
    <col min="15875" max="15881" width="12.7109375" customWidth="1"/>
    <col min="15882" max="15882" width="23" customWidth="1"/>
    <col min="16129" max="16129" width="2.7109375" customWidth="1"/>
    <col min="16130" max="16130" width="45.7109375" customWidth="1"/>
    <col min="16131" max="16137" width="12.7109375" customWidth="1"/>
    <col min="16138" max="16138" width="23" customWidth="1"/>
  </cols>
  <sheetData>
    <row r="1" spans="1:11" ht="23.25" x14ac:dyDescent="0.35">
      <c r="A1" s="1"/>
      <c r="J1" s="2" t="s">
        <v>0</v>
      </c>
    </row>
    <row r="2" spans="1:11" ht="24" x14ac:dyDescent="0.25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1" ht="15" x14ac:dyDescent="0.25">
      <c r="B3" s="6">
        <f>inventario-1</f>
        <v>2011</v>
      </c>
      <c r="C3" s="7">
        <f>SUM(Pinturas)/2</f>
        <v>995728.04000000283</v>
      </c>
      <c r="D3" s="7">
        <f>SUM(Esculturas)/2</f>
        <v>3884536.0999999996</v>
      </c>
      <c r="E3" s="7">
        <f>SUM(ObraGrafica)/2</f>
        <v>17580.270000000004</v>
      </c>
      <c r="F3" s="7">
        <f>SUM(ArtesIndustriales)/2</f>
        <v>254708.91999999998</v>
      </c>
      <c r="G3" s="7">
        <f>SUM(Lapidas)/2</f>
        <v>7512.66</v>
      </c>
      <c r="H3" s="7">
        <f>SUM(Fotografias)/2</f>
        <v>20247.560000000016</v>
      </c>
      <c r="I3" s="8">
        <f>SUM(C3:H3)</f>
        <v>5180313.5500000017</v>
      </c>
      <c r="K3" s="2"/>
    </row>
    <row r="4" spans="1:11" ht="15" x14ac:dyDescent="0.25">
      <c r="B4" s="9" t="str">
        <f>"Total Altas " &amp;INVENTARIOS</f>
        <v>Total Altas 2012 y 2013</v>
      </c>
      <c r="C4" s="7">
        <f>SUM(AltasPinturas)/2</f>
        <v>0</v>
      </c>
      <c r="D4" s="7">
        <f>SUM(AltasEsculturas)/2</f>
        <v>0</v>
      </c>
      <c r="E4" s="7">
        <f>SUM(AltasObraGrafica)/2</f>
        <v>0</v>
      </c>
      <c r="F4" s="7">
        <f>SUM(AltasArtesIndustriales)/2</f>
        <v>0</v>
      </c>
      <c r="G4" s="7">
        <f>SUM(AltasLapidas)/2</f>
        <v>0</v>
      </c>
      <c r="H4" s="7">
        <f>SUM(AltasFotografias)/2</f>
        <v>0</v>
      </c>
      <c r="I4" s="8">
        <f>SUM(C4:H4)</f>
        <v>0</v>
      </c>
    </row>
    <row r="5" spans="1:11" ht="15" x14ac:dyDescent="0.25">
      <c r="B5" s="10" t="str">
        <f>"Total Bajas " &amp;INVENTARIOS</f>
        <v>Total Bajas 2012 y 2013</v>
      </c>
      <c r="C5" s="7">
        <f>-SUM(BajasEsculturas)/2</f>
        <v>0</v>
      </c>
      <c r="D5" s="7">
        <f>-SUM(BajasEsculturas)/2</f>
        <v>0</v>
      </c>
      <c r="E5" s="7">
        <f>-SUM(BajasObraGrafica)/2</f>
        <v>0</v>
      </c>
      <c r="F5" s="7">
        <f>-SUM(BajasArtesIndustriales)/2</f>
        <v>0</v>
      </c>
      <c r="G5" s="7">
        <f>-SUM(BajasLapidas)/2</f>
        <v>0</v>
      </c>
      <c r="H5" s="7">
        <f>-SUM(BajasFotografias)/2</f>
        <v>0</v>
      </c>
      <c r="I5" s="8">
        <f>SUM(C5:H5)</f>
        <v>0</v>
      </c>
    </row>
    <row r="6" spans="1:11" ht="15" x14ac:dyDescent="0.25">
      <c r="B6" s="11" t="str">
        <f>"Total Variaciones " &amp;INVENTARIOS</f>
        <v>Total Variaciones 2012 y 2013</v>
      </c>
      <c r="C6" s="7">
        <f>SUM(PinturasVariaciones)/2</f>
        <v>0</v>
      </c>
      <c r="D6" s="7">
        <f>SUM(VariacionesEsculturas)/2</f>
        <v>0</v>
      </c>
      <c r="E6" s="7">
        <f>SUM(VariacionesObraGrafica)/2</f>
        <v>0</v>
      </c>
      <c r="F6" s="7">
        <f>SUM(VariacionesArtesIndustriales)/2</f>
        <v>0</v>
      </c>
      <c r="G6" s="7">
        <f>SUM(VariacionesLapidas)/2</f>
        <v>0</v>
      </c>
      <c r="H6" s="7">
        <f>SUM(VariacionesFotografias)/2</f>
        <v>0</v>
      </c>
      <c r="I6" s="8">
        <f>SUM(C6:H6)</f>
        <v>0</v>
      </c>
    </row>
    <row r="7" spans="1:11" ht="15" x14ac:dyDescent="0.25">
      <c r="B7" s="12" t="str">
        <f>"Total Existencias a 31-12-2013"</f>
        <v>Total Existencias a 31-12-2013</v>
      </c>
      <c r="C7" s="13">
        <f t="shared" ref="C7:H7" si="0">SUM(C3:C6)</f>
        <v>995728.04000000283</v>
      </c>
      <c r="D7" s="13">
        <f t="shared" si="0"/>
        <v>3884536.0999999996</v>
      </c>
      <c r="E7" s="13">
        <f t="shared" si="0"/>
        <v>17580.270000000004</v>
      </c>
      <c r="F7" s="13">
        <f t="shared" si="0"/>
        <v>254708.91999999998</v>
      </c>
      <c r="G7" s="13">
        <f t="shared" si="0"/>
        <v>7512.66</v>
      </c>
      <c r="H7" s="13">
        <f t="shared" si="0"/>
        <v>20247.560000000016</v>
      </c>
      <c r="I7" s="13">
        <f>SUM(C7:H7)</f>
        <v>5180313.5500000017</v>
      </c>
    </row>
  </sheetData>
  <hyperlinks>
    <hyperlink ref="J1" location="Resumen!A1" tooltip="Resumen General" display="Volver a Resumen General"/>
    <hyperlink ref="C2" location="'Pinturas - Resumen '!A1" tooltip="Resumen Pinturas" display="PINTURAS"/>
    <hyperlink ref="D2" location="'Esculturas - Resumen'!A1" tooltip="Resumen Esculturas" display="ESCULTURAS"/>
    <hyperlink ref="E2" location="'Obra Gráfica - Resumen'!A1" tooltip="Resumen Obra Gráfica" display="OBRA GRÁFICA"/>
    <hyperlink ref="F2" location="'Artes Industriales - Resumen'!A1" tooltip="Resumen Artes Industriales y Decorativas" display="ARTES INDUSTRIALES Y DECORATIVAS"/>
    <hyperlink ref="G2" location="'Lápidas Conmemorativas- Resumen'!A1" tooltip="Resumen Lápidas Conmemorativas" display="LAPIDAS CONMEMORATIVAS"/>
    <hyperlink ref="H2" location="'Fotografía - Resumen'!A1" tooltip="Resumen Fotografía" display="FOTOGRAFI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2017-05-19T08:01:43Z</dcterms:created>
  <dcterms:modified xsi:type="dcterms:W3CDTF">2017-05-19T08:01:58Z</dcterms:modified>
</cp:coreProperties>
</file>